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25" documentId="120_S{2AC9BD13-BADA-5192-A53E-5A8FF88502F6}" xr6:coauthVersionLast="47" xr6:coauthVersionMax="47" xr10:uidLastSave="{9694E7E5-C4AC-4768-B076-30EB4965FD6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<sst xmlns="http://schemas.openxmlformats.org/spreadsheetml/2006/main" count="181606" uniqueCount="39217">
  <si>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</si>
  <si>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</si>
  <si>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</si>
  <si>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</si>
  <si>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</si>
  <si>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</si>
  <si>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</si>
  <si>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</si>
  <si>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</si>
  <si>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</si>
  <si>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</si>
  <si>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</si>
  <si>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</si>
  <si>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</si>
  <si>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</si>
  <si>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</si>
  <si>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</si>
  <si>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</si>
  <si>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</si>
  <si>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</si>
  <si>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</si>
  <si>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</si>
  <si>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</si>
  <si>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</si>
  <si>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</si>
  <si>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</si>
  <si>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</si>
  <si>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</si>
  <si>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</si>
  <si>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</si>
  <si>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</si>
  <si>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</si>
  <si>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</si>
  <si>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</si>
  <si>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</si>
  <si>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</si>
  <si>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</si>
  <si>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</si>
  <si>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</si>
  <si>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</si>
  <si>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</si>
  <si>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</si>
  <si>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</si>
  <si>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</si>
  <si>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</si>
  <si>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</si>
  <si>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</si>
  <si>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</si>
  <si>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</si>
  <si>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</si>
  <si>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</si>
  <si>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</si>
  <si>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</si>
  <si>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</si>
  <si>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</si>
  <si>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</si>
  <si>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</si>
  <si>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</si>
  <si>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</si>
  <si>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</si>
  <si>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</si>
  <si>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</si>
  <si>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</si>
  <si>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</si>
  <si>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</si>
  <si>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</si>
  <si>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</si>
  <si>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</si>
  <si>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</si>
  <si>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</si>
  <si>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</si>
  <si>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</si>
  <si>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</si>
  <si>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</si>
  <si>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</si>
  <si>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</si>
  <si>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</si>
  <si>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</si>
  <si>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</si>
  <si>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</si>
  <si>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</si>
  <si>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</si>
  <si>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</si>
  <si>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</si>
  <si>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</si>
  <si>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</si>
  <si>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</si>
  <si>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</si>
  <si>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</si>
  <si>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</si>
  <si>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</si>
  <si>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</si>
  <si>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</si>
  <si>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</si>
  <si>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</si>
  <si>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</si>
  <si>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</si>
  <si>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</si>
  <si>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</si>
  <si>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</si>
  <si>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</si>
  <si>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</si>
  <si>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</si>
  <si>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</si>
  <si>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</si>
  <si>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</si>
  <si>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</si>
  <si>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</si>
  <si>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</si>
  <si>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</si>
  <si>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</si>
  <si>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</si>
  <si>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</si>
  <si>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</si>
  <si>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</si>
  <si>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</si>
  <si>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</si>
  <si>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</si>
  <si>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</si>
  <si>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</si>
  <si>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</si>
  <si>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</si>
  <si>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</si>
  <si>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</si>
  <si>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</si>
  <si>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</si>
  <si>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</si>
  <si>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</si>
  <si>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</si>
  <si>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</si>
  <si>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</si>
  <si>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</si>
  <si>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</si>
  <si>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</si>
  <si>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</si>
  <si>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</si>
  <si>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</si>
  <si>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</si>
  <si>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</si>
  <si>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</si>
  <si>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</si>
  <si>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</si>
  <si>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</si>
  <si>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</si>
  <si>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</si>
  <si>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</si>
  <si>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</si>
  <si>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</si>
  <si>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</si>
  <si>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</si>
  <si>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</si>
  <si>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</si>
  <si>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</si>
  <si>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</si>
  <si>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</si>
  <si>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</si>
  <si>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</si>
  <si>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</si>
  <si>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</si>
  <si>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</si>
  <si>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</si>
  <si>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</si>
  <si>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</si>
  <si>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</si>
  <si>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</si>
  <si>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</si>
  <si>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</si>
  <si>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</si>
  <si>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</si>
  <si>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</si>
  <si>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</si>
  <si>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</si>
  <si>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</si>
  <si>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</si>
  <si>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</si>
  <si>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</si>
  <si>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</si>
  <si>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</si>
  <si>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</si>
  <si>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</si>
  <si>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</si>
  <si>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</si>
  <si>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</si>
  <si>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</si>
  <si>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</si>
  <si>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</si>
  <si>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</si>
  <si>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</si>
  <si>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</si>
  <si>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</si>
  <si>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</si>
  <si>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</si>
  <si>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</si>
  <si>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</si>
  <si>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</si>
  <si>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</si>
  <si>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</si>
  <si>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</si>
  <si>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</si>
  <si>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</si>
  <si>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</si>
  <si>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</si>
  <si>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</si>
  <si>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</si>
  <si>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</si>
  <si>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</si>
  <si>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</si>
  <si>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</si>
  <si>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</si>
  <si>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</si>
  <si>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</si>
  <si>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</si>
  <si>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</si>
  <si>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</si>
  <si>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</si>
  <si>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</si>
  <si>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</si>
  <si>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</si>
  <si>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</si>
  <si>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</si>
  <si>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</si>
  <si>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</si>
  <si>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</si>
  <si>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</si>
  <si>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</si>
  <si>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</si>
  <si>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</si>
  <si>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</si>
  <si>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</si>
  <si>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</si>
  <si>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</si>
  <si>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</si>
  <si>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</si>
  <si>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</si>
  <si>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</si>
  <si>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</si>
  <si>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</si>
  <si>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</si>
  <si>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</si>
  <si>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</si>
  <si>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</si>
  <si>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</si>
  <si>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</si>
  <si>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</si>
  <si>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</si>
  <si>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</si>
  <si>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</si>
  <si>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</si>
  <si>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</si>
  <si>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</si>
  <si>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</si>
  <si>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</si>
  <si>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</si>
  <si>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</si>
  <si>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</si>
  <si>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</si>
  <si>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</si>
  <si>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</si>
  <si>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</si>
  <si>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</si>
  <si>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</si>
  <si>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</si>
  <si>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</si>
  <si>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</si>
  <si>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</si>
  <si>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</si>
  <si>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</si>
  <si>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</si>
  <si>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</si>
  <si>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</si>
  <si>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</si>
  <si>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</si>
  <si>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</si>
  <si>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</si>
  <si>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</si>
  <si>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</si>
  <si>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</si>
  <si>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</si>
  <si>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</si>
  <si>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</si>
  <si>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</si>
  <si>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</si>
  <si>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</si>
  <si>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</si>
  <si>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</si>
  <si>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</si>
  <si>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</si>
  <si>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</si>
  <si>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</si>
  <si>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</si>
  <si>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</si>
  <si>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</si>
  <si>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</si>
  <si>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</si>
  <si>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</si>
  <si>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</si>
  <si>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</si>
  <si>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</si>
  <si>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</si>
  <si>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</si>
  <si>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</si>
  <si>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</si>
  <si>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</si>
  <si>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</si>
  <si>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</si>
  <si>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</si>
  <si>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</si>
  <si>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</si>
  <si>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</si>
  <si>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</si>
  <si>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</si>
  <si>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</si>
  <si>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</si>
  <si>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</si>
  <si>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</si>
  <si>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</si>
  <si>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</si>
  <si>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</si>
  <si>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</si>
  <si>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</si>
  <si>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</si>
  <si>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</si>
  <si>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</si>
  <si>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</si>
  <si>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</si>
  <si>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</si>
  <si>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</si>
  <si>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</si>
  <si>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</si>
  <si>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</si>
  <si>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</si>
  <si>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</si>
  <si>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</si>
  <si>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</si>
  <si>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</si>
  <si>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</si>
  <si>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</si>
  <si>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</si>
  <si>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</si>
  <si>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</si>
  <si>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</si>
  <si>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</si>
  <si>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</si>
  <si>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</si>
  <si>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</si>
  <si>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</si>
  <si>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</si>
  <si>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</si>
  <si>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</si>
  <si>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</si>
  <si>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</si>
  <si>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</si>
  <si>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</si>
  <si>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</si>
  <si>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</si>
  <si>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</si>
  <si>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</si>
  <si>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</si>
  <si>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</si>
  <si>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</si>
  <si>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</si>
  <si>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</si>
  <si>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</si>
  <si>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</si>
  <si>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</si>
  <si>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</si>
  <si>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</si>
  <si>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</si>
  <si>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</si>
  <si>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</si>
  <si>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</si>
  <si>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</si>
  <si>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</si>
  <si>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</si>
  <si>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</si>
  <si>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</si>
  <si>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</si>
  <si>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</si>
  <si>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</si>
  <si>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</si>
  <si>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</si>
  <si>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</si>
  <si>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</si>
  <si>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</si>
  <si>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</si>
  <si>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</si>
  <si>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</si>
  <si>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</si>
  <si>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</si>
  <si>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</si>
  <si>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</si>
  <si>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</si>
  <si>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</si>
  <si>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</si>
  <si>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</si>
  <si>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</si>
  <si>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</si>
  <si>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</si>
  <si>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</si>
  <si>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</si>
  <si>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</si>
  <si>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</si>
  <si>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</si>
  <si>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</si>
  <si>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</si>
  <si>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</si>
  <si>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</si>
  <si>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</si>
  <si>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</si>
  <si>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</si>
  <si>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</si>
  <si>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</si>
  <si>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</si>
  <si>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</si>
  <si>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</si>
  <si>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</si>
  <si>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</si>
  <si>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</si>
  <si>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</si>
  <si>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</si>
  <si>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</si>
  <si>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</si>
  <si>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</si>
  <si>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</si>
  <si>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</si>
  <si>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</si>
  <si>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</si>
  <si>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</si>
  <si>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</si>
  <si>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</si>
  <si>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</si>
  <si>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</si>
  <si>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</si>
  <si>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</si>
  <si>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</si>
  <si>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</si>
  <si>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</si>
  <si>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</si>
  <si>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</si>
  <si>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</si>
  <si>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</si>
  <si>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</si>
  <si>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</si>
  <si>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</si>
  <si>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</si>
  <si>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</si>
  <si>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</si>
  <si>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</si>
  <si>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</si>
  <si>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</si>
  <si>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</si>
  <si>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</si>
  <si>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</si>
  <si>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</si>
  <si>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</si>
  <si>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</si>
  <si>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</si>
  <si>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</si>
  <si>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</si>
  <si>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</si>
  <si>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</si>
  <si>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</si>
  <si>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</si>
  <si>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</si>
  <si>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</si>
  <si>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</si>
  <si>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</si>
  <si>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</si>
  <si>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</si>
  <si>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</si>
  <si>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</si>
  <si>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</si>
  <si>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</si>
  <si>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</si>
  <si>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</si>
  <si>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</si>
  <si>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</si>
  <si>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</si>
  <si>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</si>
  <si>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</si>
  <si>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</si>
  <si>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</si>
  <si>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</si>
  <si>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</si>
  <si>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</si>
  <si>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</si>
  <si>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</si>
  <si>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</si>
  <si>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</si>
  <si>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</si>
  <si>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</si>
  <si>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</si>
  <si>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</si>
  <si>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</si>
  <si>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</si>
  <si>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</si>
  <si>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</si>
  <si>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</si>
  <si>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</si>
  <si>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</si>
  <si>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</si>
  <si>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</si>
  <si>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</si>
  <si>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</si>
  <si>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</si>
  <si>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</si>
  <si>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</si>
  <si>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</si>
  <si>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</si>
  <si>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</si>
  <si>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</si>
  <si>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</si>
  <si>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</si>
  <si>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</si>
  <si>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</si>
  <si>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</si>
  <si>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</si>
  <si>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</si>
  <si>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</si>
  <si>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</si>
  <si>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</si>
  <si>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</si>
  <si>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</si>
  <si>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</si>
  <si>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</si>
  <si>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</si>
  <si>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</si>
  <si>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</si>
  <si>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</si>
  <si>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</si>
  <si>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</si>
  <si>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</si>
  <si>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</si>
  <si>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</si>
  <si>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</si>
  <si>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</si>
  <si>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</si>
  <si>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</si>
  <si>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</si>
  <si>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</si>
  <si>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</si>
  <si>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</si>
  <si>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</si>
  <si>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</si>
  <si>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</si>
  <si>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</si>
  <si>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</si>
  <si>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</si>
  <si>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</si>
  <si>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</si>
  <si>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</si>
  <si>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</si>
  <si>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</si>
  <si>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</si>
  <si>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</si>
  <si>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</si>
  <si>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</si>
  <si>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</si>
  <si>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</si>
  <si>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</si>
  <si>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</si>
  <si>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</si>
  <si>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</si>
  <si>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</si>
  <si>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</si>
  <si>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</si>
  <si>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</si>
  <si>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</si>
  <si>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</si>
  <si>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</si>
  <si>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</si>
  <si>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</si>
  <si>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</si>
  <si>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</si>
  <si>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</si>
  <si>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</si>
  <si>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</si>
  <si>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</si>
  <si>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</si>
  <si>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</si>
  <si>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</si>
  <si>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</si>
  <si>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</si>
  <si>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</si>
  <si>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</si>
  <si>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</si>
  <si>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</si>
  <si>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</si>
  <si>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</si>
  <si>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</si>
  <si>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</si>
  <si>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</si>
  <si>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</si>
  <si>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</si>
  <si>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</si>
  <si>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</si>
  <si>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</si>
  <si>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</si>
  <si>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</si>
  <si>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</si>
  <si>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</si>
  <si>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</si>
  <si>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</si>
  <si>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</si>
  <si>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</si>
  <si>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</si>
  <si>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</si>
  <si>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</si>
  <si>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</si>
  <si>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</si>
  <si>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</si>
  <si>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</si>
  <si>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</si>
  <si>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</si>
  <si>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</si>
  <si>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</si>
  <si>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</si>
  <si>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</si>
  <si>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</si>
  <si>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</si>
  <si>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</si>
  <si>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</si>
  <si>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</si>
  <si>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</si>
  <si>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</si>
  <si>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</si>
  <si>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</si>
  <si>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</si>
  <si>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</si>
  <si>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</si>
  <si>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</si>
  <si>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</si>
  <si>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</si>
  <si>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</si>
  <si>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</si>
  <si>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</si>
  <si>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</si>
  <si>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</si>
  <si>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</si>
  <si>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</si>
  <si>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</si>
  <si>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</si>
  <si>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</si>
  <si>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</si>
  <si>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</si>
  <si>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</si>
  <si>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</si>
  <si>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</si>
  <si>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</si>
  <si>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</si>
  <si>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</si>
  <si>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</si>
  <si>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</si>
  <si>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</si>
  <si>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</si>
  <si>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</si>
  <si>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</si>
  <si>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</si>
  <si>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</si>
  <si>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</si>
  <si>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</si>
  <si>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</si>
  <si>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</si>
  <si>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</si>
  <si>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</si>
  <si>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</si>
  <si>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</si>
  <si>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</si>
  <si>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</si>
  <si>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</si>
  <si>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</si>
  <si>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</si>
  <si>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</si>
  <si>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</si>
  <si>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</si>
  <si>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</si>
  <si>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</si>
  <si>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</si>
  <si>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</si>
  <si>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</si>
  <si>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</si>
  <si>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</si>
  <si>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</si>
  <si>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</si>
  <si>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</si>
  <si>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</si>
  <si>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</si>
  <si>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</si>
  <si>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</si>
  <si>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</si>
  <si>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</si>
  <si>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</si>
  <si>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</si>
  <si>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</si>
  <si>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</si>
  <si>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</si>
  <si>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</si>
  <si>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</si>
  <si>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</si>
  <si>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</si>
  <si>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</si>
  <si>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</si>
  <si>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</si>
  <si>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</si>
  <si>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</si>
  <si>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</si>
  <si>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</si>
  <si>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</si>
  <si>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</si>
  <si>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</si>
  <si>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</si>
  <si>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</si>
  <si>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</si>
  <si>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</si>
  <si>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</si>
  <si>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</si>
  <si>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</si>
  <si>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</si>
  <si>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</si>
  <si>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</si>
  <si>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</si>
  <si>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</si>
  <si>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</si>
  <si>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</si>
  <si>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</si>
  <si>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</si>
  <si>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</si>
  <si>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</si>
  <si>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</si>
  <si>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</si>
  <si>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</si>
  <si>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</si>
  <si>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</si>
  <si>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</si>
  <si>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</si>
  <si>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</si>
  <si>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</si>
  <si>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</si>
  <si>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</si>
  <si>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</si>
  <si>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</si>
  <si>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</si>
  <si>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</si>
  <si>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</si>
  <si>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</si>
  <si>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</si>
  <si>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</si>
  <si>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</si>
  <si>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</si>
  <si>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</si>
  <si>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</si>
  <si>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</si>
  <si>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</si>
  <si>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</si>
  <si>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</si>
  <si>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</si>
  <si>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</si>
  <si>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</si>
  <si>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</si>
  <si>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</si>
  <si>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</si>
  <si>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</si>
  <si>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</si>
  <si>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</si>
  <si>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</si>
  <si>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</si>
  <si>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</si>
  <si>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</si>
  <si>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</si>
  <si>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</si>
  <si>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</si>
  <si>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</si>
  <si>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</si>
  <si>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</si>
  <si>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</si>
  <si>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</si>
  <si>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</si>
  <si>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</si>
  <si>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</si>
  <si>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</si>
  <si>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</si>
  <si>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</si>
  <si>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</si>
  <si>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</si>
  <si>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</si>
  <si>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</si>
  <si>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</si>
  <si>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</si>
  <si>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</si>
  <si>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</si>
  <si>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</si>
  <si>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</si>
  <si>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</si>
  <si>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</si>
  <si>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</si>
  <si>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</si>
  <si>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</si>
  <si>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</si>
  <si>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</si>
  <si>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</si>
  <si>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</si>
  <si>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</si>
  <si>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</si>
  <si>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</si>
  <si>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</si>
  <si>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</si>
  <si>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</si>
  <si>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</si>
  <si>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</si>
  <si>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</si>
  <si>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</si>
  <si>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</si>
  <si>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</si>
  <si>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</si>
  <si>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</si>
  <si>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</si>
  <si>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</si>
  <si>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</si>
  <si>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</si>
  <si>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</si>
  <si>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</si>
  <si>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</si>
  <si>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</si>
  <si>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</si>
  <si>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</si>
  <si>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</si>
  <si>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</si>
  <si>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</si>
  <si>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</si>
  <si>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</si>
  <si>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</si>
  <si>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</si>
  <si>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</si>
  <si>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</si>
  <si>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</si>
  <si>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</si>
  <si>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</si>
  <si>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</si>
  <si>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</si>
  <si>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</si>
  <si>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</si>
  <si>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</si>
  <si>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</si>
  <si>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</si>
  <si>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</si>
  <si>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</si>
  <si>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</si>
  <si>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</si>
  <si>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</si>
  <si>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</si>
  <si>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</si>
  <si>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</si>
  <si>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</si>
  <si>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</si>
  <si>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</si>
  <si>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</si>
  <si>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</si>
  <si>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</si>
  <si>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</si>
  <si>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</si>
  <si>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</si>
  <si>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</si>
  <si>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</si>
  <si>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</si>
  <si>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</si>
  <si>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</si>
  <si>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</si>
  <si>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</si>
  <si>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</si>
  <si>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</si>
  <si>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</si>
  <si>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</si>
  <si>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</si>
  <si>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</si>
  <si>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</si>
  <si>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</si>
  <si>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</si>
  <si>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</si>
  <si>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</si>
  <si>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</si>
  <si>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</si>
  <si>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</si>
  <si>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</si>
  <si>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</si>
  <si>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</si>
  <si>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</si>
  <si>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</si>
  <si>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</si>
  <si>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</si>
  <si>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</si>
  <si>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</si>
  <si>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</si>
  <si>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</si>
  <si>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</si>
  <si>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</si>
  <si>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</si>
  <si>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</si>
  <si>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</si>
  <si>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</si>
  <si>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</si>
  <si>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</si>
  <si>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</si>
  <si>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</si>
  <si>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</si>
  <si>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</si>
  <si>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</si>
  <si>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</si>
  <si>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</si>
  <si>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</si>
  <si>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</si>
  <si>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</si>
  <si>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</si>
  <si>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</si>
  <si>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</si>
  <si>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</si>
  <si>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</si>
  <si>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</si>
  <si>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</si>
  <si>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</si>
  <si>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</si>
  <si>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</si>
  <si>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</si>
  <si>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</si>
  <si>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</si>
  <si>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</si>
  <si>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</si>
  <si>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</si>
  <si>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</si>
  <si>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</si>
  <si>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</si>
  <si>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</si>
  <si>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</si>
  <si>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</si>
  <si>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</si>
  <si>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</si>
  <si>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</si>
  <si>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</si>
  <si>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</si>
  <si>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</si>
  <si>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</si>
  <si>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</si>
  <si>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</si>
  <si>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</si>
  <si>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</si>
  <si>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</si>
  <si>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</si>
  <si>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</si>
  <si>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</si>
  <si>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</si>
  <si>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</si>
  <si>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</si>
  <si>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</si>
  <si>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</si>
  <si>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</si>
  <si>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</si>
  <si>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</si>
  <si>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</si>
  <si>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</si>
  <si>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</si>
  <si>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</si>
  <si>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</si>
  <si>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</si>
  <si>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</si>
  <si>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</si>
  <si>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</si>
  <si>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</si>
  <si>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</si>
  <si>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</si>
  <si>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</si>
  <si>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</si>
  <si>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</si>
  <si>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</si>
  <si>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</si>
  <si>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</si>
  <si>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</si>
  <si>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</si>
  <si>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</si>
  <si>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</si>
  <si>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</si>
  <si>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</si>
  <si>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</si>
  <si>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</si>
  <si>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</si>
  <si>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</si>
  <si>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</si>
  <si>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</si>
  <si>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</si>
  <si>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</si>
  <si>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</si>
  <si>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</si>
  <si>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</si>
  <si>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</si>
  <si>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</si>
  <si>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</si>
  <si>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</si>
  <si>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</si>
  <si>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</si>
  <si>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</si>
  <si>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</si>
  <si>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</si>
  <si>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</si>
  <si>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</si>
  <si>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</si>
  <si>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</si>
  <si>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</si>
  <si>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</si>
  <si>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</si>
  <si>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</si>
  <si>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</si>
  <si>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</si>
  <si>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</si>
  <si>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</si>
  <si>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</si>
  <si>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</si>
  <si>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</si>
  <si>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</si>
  <si>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</si>
  <si>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</si>
  <si>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</si>
  <si>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</si>
  <si>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</si>
  <si>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</si>
  <si>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</si>
  <si>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</si>
  <si>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</si>
  <si>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</si>
  <si>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</si>
  <si>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</si>
  <si>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</si>
  <si>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</si>
  <si>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</si>
  <si>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</si>
  <si>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</si>
  <si>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</si>
  <si>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</si>
  <si>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</si>
  <si>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</si>
  <si>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</si>
  <si>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</si>
  <si>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</si>
  <si>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</si>
  <si>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</si>
  <si>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</si>
  <si>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</si>
  <si>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</si>
  <si>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</si>
  <si>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</si>
  <si>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</si>
  <si>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</si>
  <si>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</si>
  <si>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</si>
  <si>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</si>
  <si>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</si>
  <si>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</si>
  <si>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</si>
  <si>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</si>
  <si>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</si>
  <si>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</si>
  <si>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</si>
  <si>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</si>
  <si>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</si>
  <si>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</si>
  <si>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</si>
  <si>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</si>
  <si>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</si>
  <si>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</si>
  <si>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</si>
  <si>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</si>
  <si>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</si>
  <si>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</si>
  <si>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</si>
  <si>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</si>
  <si>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</si>
  <si>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</si>
  <si>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</si>
  <si>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</si>
  <si>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</si>
  <si>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</si>
  <si>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</si>
  <si>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</si>
  <si>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</si>
  <si>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</si>
  <si>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</si>
  <si>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</si>
  <si>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</si>
  <si>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</si>
  <si>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</si>
  <si>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</si>
  <si>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</si>
  <si>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</si>
  <si>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</si>
  <si>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</si>
  <si>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</si>
  <si>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</si>
  <si>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</si>
  <si>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</si>
  <si>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</si>
  <si>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</si>
  <si>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</si>
  <si>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</si>
  <si>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</si>
  <si>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</si>
  <si>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</si>
  <si>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</si>
  <si>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</si>
  <si>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</si>
  <si>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</si>
  <si>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</si>
  <si>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</si>
  <si>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</si>
  <si>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</si>
  <si>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</si>
  <si>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</si>
  <si>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</si>
  <si>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</si>
  <si>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</si>
  <si>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</si>
  <si>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</si>
  <si>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</si>
  <si>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</si>
  <si>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</si>
  <si>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</si>
  <si>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</si>
  <si>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</si>
  <si>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</si>
  <si>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</si>
  <si>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</si>
  <si>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</si>
  <si>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</si>
  <si>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</si>
  <si>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</si>
  <si>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</si>
  <si>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</si>
  <si>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</si>
  <si>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</si>
  <si>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</si>
  <si>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</si>
  <si>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</si>
  <si>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</si>
  <si>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</si>
  <si>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</si>
  <si>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</si>
  <si>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</si>
  <si>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</si>
  <si>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</si>
  <si>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</si>
  <si>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</si>
  <si>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</si>
  <si>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</si>
  <si>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</si>
  <si>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</si>
  <si>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</si>
  <si>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</si>
  <si>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</si>
  <si>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</si>
  <si>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</si>
  <si>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</si>
  <si>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</si>
  <si>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</si>
  <si>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</si>
  <si>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</si>
  <si>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</si>
  <si>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</si>
  <si>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</si>
  <si>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</si>
  <si>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</si>
  <si>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</si>
  <si>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</si>
  <si>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</si>
  <si>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</si>
  <si>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</si>
  <si>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</si>
  <si>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</si>
  <si>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</si>
  <si>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</si>
  <si>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</si>
  <si>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</si>
  <si>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</si>
  <si>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</si>
  <si>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</si>
  <si>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</si>
  <si>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</si>
  <si>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</si>
  <si>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</si>
  <si>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</si>
  <si>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</si>
  <si>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</si>
  <si>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</si>
  <si>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</si>
  <si>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</si>
  <si>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</si>
  <si>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</si>
  <si>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</si>
  <si>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</si>
  <si>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</si>
  <si>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</si>
  <si>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</si>
  <si>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</si>
  <si>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</si>
  <si>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</si>
  <si>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</si>
  <si>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</si>
  <si>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</si>
  <si>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</si>
  <si>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</si>
  <si>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</si>
  <si>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</si>
  <si>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</si>
  <si>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</si>
  <si>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</si>
  <si>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</si>
  <si>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</si>
  <si>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</si>
  <si>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</si>
  <si>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</si>
  <si>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</si>
  <si>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</si>
  <si>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</si>
  <si>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</si>
  <si>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</si>
  <si>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</si>
  <si>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</si>
  <si>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</si>
  <si>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</si>
  <si>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</si>
  <si>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</si>
  <si>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</si>
  <si>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</si>
  <si>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</si>
  <si>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</si>
  <si>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</si>
  <si>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</si>
  <si>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</si>
  <si>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</si>
  <si>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</si>
  <si>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</si>
  <si>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</si>
  <si>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</si>
  <si>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</si>
  <si>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</si>
  <si>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</si>
  <si>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</si>
  <si>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</si>
  <si>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</si>
  <si>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</si>
  <si>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</si>
  <si>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</si>
  <si>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</si>
  <si>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</si>
  <si>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</si>
  <si>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</si>
  <si>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</si>
  <si>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</si>
  <si>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</si>
  <si>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</si>
  <si>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</si>
  <si>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</si>
  <si>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</si>
  <si>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</si>
  <si>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</si>
  <si>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</si>
  <si>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</si>
  <si>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</si>
  <si>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</si>
  <si>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</si>
  <si>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</si>
  <si>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</si>
  <si>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</si>
  <si>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</si>
  <si>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</si>
  <si>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</si>
  <si>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</si>
  <si>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</si>
  <si>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</si>
  <si>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</si>
  <si>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</si>
  <si>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</si>
  <si>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</si>
  <si>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</si>
  <si>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</si>
  <si>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</si>
  <si>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</si>
  <si>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</si>
  <si>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</si>
  <si>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</si>
  <si>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</si>
  <si>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</si>
  <si>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</si>
  <si>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</si>
  <si>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</si>
  <si>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</si>
  <si>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</si>
  <si>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</si>
  <si>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</si>
  <si>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</si>
  <si>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</si>
  <si>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</si>
  <si>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</si>
  <si>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</si>
  <si>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</si>
  <si>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</si>
  <si>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</si>
  <si>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</si>
  <si>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</si>
  <si>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</si>
  <si>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</si>
  <si>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</si>
  <si>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</si>
  <si>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</si>
  <si>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</si>
  <si>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</si>
  <si>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</si>
  <si>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</si>
  <si>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</si>
  <si>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</si>
  <si>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</si>
  <si>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</si>
  <si>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</si>
  <si>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</si>
  <si>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</si>
  <si>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</si>
  <si>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</si>
  <si>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</si>
  <si>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</si>
  <si>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</si>
  <si>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</si>
  <si>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</si>
  <si>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</si>
  <si>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</si>
  <si>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</si>
  <si>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</si>
  <si>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</si>
  <si>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</si>
  <si>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</si>
  <si>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</si>
  <si>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</si>
  <si>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</si>
  <si>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</si>
  <si>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</si>
  <si>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</si>
  <si>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</si>
  <si>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</si>
  <si>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</si>
  <si>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</si>
  <si>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</si>
  <si>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</si>
  <si>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</si>
  <si>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</si>
  <si>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</si>
  <si>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</si>
  <si>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</si>
  <si>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</si>
  <si>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</si>
  <si>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</si>
  <si>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</si>
  <si>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</si>
  <si>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</si>
  <si>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</si>
  <si>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</si>
  <si>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</si>
  <si>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</si>
  <si>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</si>
  <si>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</si>
  <si>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</si>
  <si>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</si>
  <si>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</si>
  <si>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</si>
  <si>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</si>
  <si>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</si>
  <si>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</si>
  <si>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</si>
  <si>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</si>
  <si>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</si>
  <si>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</si>
  <si>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</si>
  <si>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</si>
  <si>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</si>
  <si>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</si>
  <si>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</si>
  <si>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</si>
  <si>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</si>
  <si>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</si>
  <si>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</si>
  <si>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</si>
  <si>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</si>
  <si>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</si>
  <si>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</si>
  <si>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</si>
  <si>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</si>
  <si>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</si>
  <si>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</si>
  <si>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</si>
  <si>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</si>
  <si>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</si>
  <si>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</si>
  <si>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</si>
  <si>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</si>
  <si>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</si>
  <si>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</si>
  <si>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</si>
  <si>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</si>
  <si>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</si>
  <si>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</si>
  <si>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</si>
  <si>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</si>
  <si>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</si>
  <si>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</si>
  <si>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</si>
  <si>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</si>
  <si>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</si>
  <si>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</si>
  <si>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</si>
  <si>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</si>
  <si>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</si>
  <si>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</si>
  <si>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</si>
  <si>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</si>
  <si>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</si>
  <si>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</si>
  <si>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</si>
  <si>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</si>
  <si>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</si>
  <si>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</si>
  <si>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</si>
  <si>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</si>
  <si>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</si>
  <si>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</si>
  <si>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</si>
  <si>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</si>
  <si>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</si>
  <si>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</si>
  <si>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</si>
  <si>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</si>
  <si>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</si>
  <si>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</si>
  <si>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</si>
  <si>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</si>
  <si>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</si>
  <si>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</si>
  <si>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</si>
  <si>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</si>
  <si>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</si>
  <si>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</si>
  <si>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</si>
  <si>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</si>
  <si>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</si>
  <si>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</si>
  <si>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</si>
  <si>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</si>
  <si>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</si>
  <si>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</si>
  <si>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</si>
  <si>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</si>
  <si>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</si>
  <si>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</si>
  <si>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</si>
  <si>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</si>
  <si>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</si>
  <si>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</si>
  <si>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</si>
  <si>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</si>
  <si>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</si>
  <si>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</si>
  <si>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</si>
  <si>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</si>
  <si>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</si>
  <si>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</si>
  <si>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</si>
  <si>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</si>
  <si>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</si>
  <si>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</si>
  <si>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</si>
  <si>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</si>
  <si>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</si>
  <si>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</si>
  <si>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</si>
  <si>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</si>
  <si>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</si>
  <si>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</si>
  <si>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</si>
  <si>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</si>
  <si>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</si>
  <si>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</si>
  <si>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</si>
  <si>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</si>
  <si>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</si>
  <si>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</si>
  <si>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</si>
  <si>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</si>
  <si>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</si>
  <si>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</si>
  <si>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</si>
  <si>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</si>
  <si>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</si>
  <si>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</si>
  <si>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</si>
  <si>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</si>
  <si>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</si>
  <si>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</si>
  <si>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</si>
  <si>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</si>
  <si>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</si>
  <si>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</si>
  <si>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</si>
  <si>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</si>
  <si>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</si>
  <si>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</si>
  <si>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</si>
  <si>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</si>
  <si>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</si>
  <si>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</si>
  <si>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</si>
  <si>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</si>
  <si>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</si>
  <si>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</si>
  <si>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</si>
  <si>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</si>
  <si>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</si>
  <si>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</si>
  <si>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</si>
  <si>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</si>
  <si>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</si>
  <si>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</si>
  <si>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</si>
  <si>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</si>
  <si>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</si>
  <si>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</si>
  <si>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</si>
  <si>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</si>
  <si>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</si>
  <si>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</si>
  <si>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</si>
  <si>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</si>
  <si>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</si>
  <si>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</si>
  <si>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</si>
  <si>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</si>
  <si>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</si>
  <si>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</si>
  <si>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</si>
  <si>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</si>
  <si>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</si>
  <si>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</si>
  <si>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</si>
  <si>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</si>
  <si>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</si>
  <si>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</si>
  <si>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</si>
  <si>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</si>
  <si>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</si>
  <si>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</si>
  <si>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</si>
  <si>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</si>
  <si>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</si>
  <si>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</si>
  <si>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</si>
  <si>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</si>
  <si>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</si>
  <si>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</si>
  <si>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</si>
  <si>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</si>
  <si>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</si>
  <si>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</si>
  <si>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</si>
  <si>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</si>
  <si>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</si>
  <si>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</si>
  <si>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</si>
  <si>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</si>
  <si>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</si>
  <si>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</si>
  <si>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</si>
  <si>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</si>
  <si>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</si>
  <si>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</si>
  <si>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</si>
  <si>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</si>
  <si>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</si>
  <si>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</si>
  <si>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</si>
  <si>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</si>
  <si>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</si>
  <si>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</si>
  <si>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</si>
  <si>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</si>
  <si>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</si>
  <si>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</si>
  <si>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</si>
  <si>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</si>
  <si>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</si>
  <si>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</si>
  <si>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</si>
  <si>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</si>
  <si>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</si>
  <si>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</si>
  <si>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</si>
  <si>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</si>
  <si>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</si>
  <si>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</si>
  <si>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</si>
  <si>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</si>
  <si>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</si>
  <si>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</si>
  <si>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</si>
  <si>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</si>
  <si>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</si>
  <si>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</si>
  <si>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</si>
  <si>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</si>
  <si>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</si>
  <si>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</si>
  <si>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</si>
  <si>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</si>
  <si>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</si>
  <si>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</si>
  <si>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</si>
  <si>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</si>
  <si>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</si>
  <si>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</si>
  <si>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</si>
  <si>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</si>
  <si>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</si>
  <si>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</si>
  <si>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</si>
  <si>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</si>
  <si>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</si>
  <si>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</si>
  <si>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</si>
  <si>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</si>
  <si>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</si>
  <si>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</si>
  <si>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</si>
  <si>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</si>
  <si>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</si>
  <si>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</si>
  <si>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</si>
  <si>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</si>
  <si>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</si>
  <si>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</si>
  <si>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</si>
  <si>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</si>
  <si>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</si>
  <si>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</si>
  <si>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</si>
  <si>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</si>
  <si>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</si>
  <si>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</si>
  <si>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</si>
  <si>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</si>
  <si>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</si>
  <si>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</si>
  <si>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</si>
  <si>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</si>
  <si>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</si>
  <si>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</si>
  <si>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</si>
  <si>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</si>
  <si>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</si>
  <si>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</si>
  <si>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</si>
  <si>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</si>
  <si>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</si>
  <si>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</si>
  <si>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</si>
  <si>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</si>
  <si>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</si>
  <si>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</si>
  <si>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</si>
  <si>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</si>
  <si>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</si>
  <si>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</si>
  <si>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</si>
  <si>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</si>
  <si>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</si>
  <si>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</si>
  <si>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</si>
  <si>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</si>
  <si>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</si>
  <si>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</si>
  <si>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</si>
  <si>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</si>
  <si>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</si>
  <si>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</si>
  <si>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</si>
  <si>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</si>
  <si>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</si>
  <si>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</si>
  <si>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</si>
  <si>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</si>
  <si>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</si>
  <si>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</si>
  <si>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</si>
  <si>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</si>
  <si>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</si>
  <si>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</si>
  <si>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</si>
  <si>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</si>
  <si>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</si>
  <si>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</si>
  <si>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</si>
  <si>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</si>
  <si>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</si>
  <si>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</si>
  <si>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</si>
  <si>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</si>
  <si>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</si>
  <si>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</si>
  <si>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</si>
  <si>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</si>
  <si>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</si>
  <si>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</si>
  <si>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</si>
  <si>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</si>
  <si>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</si>
  <si>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</si>
  <si>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</si>
  <si>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</si>
  <si>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</si>
  <si>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</si>
  <si>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</si>
  <si>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</si>
  <si>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</si>
  <si>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</si>
  <si>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</si>
  <si>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</si>
  <si>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</si>
  <si>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</si>
  <si>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</si>
  <si>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</si>
  <si>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</si>
  <si>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</si>
  <si>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</si>
  <si>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</si>
  <si>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</si>
  <si>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</si>
  <si>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</si>
  <si>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</si>
  <si>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</si>
  <si>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</si>
  <si>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</si>
  <si>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</si>
  <si>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</si>
  <si>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</si>
  <si>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</si>
  <si>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</si>
  <si>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</si>
  <si>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</si>
  <si>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</si>
  <si>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</si>
  <si>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</si>
  <si>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</si>
  <si>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</si>
  <si>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</si>
  <si>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</si>
  <si>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</si>
  <si>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</si>
  <si>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</si>
  <si>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</si>
  <si>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</si>
  <si>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</si>
  <si>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</si>
  <si>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</si>
  <si>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</si>
  <si>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</si>
  <si>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</si>
  <si>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</si>
  <si>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</si>
  <si>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</si>
  <si>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</si>
  <si>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</si>
  <si>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</si>
  <si>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</si>
  <si>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</si>
  <si>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</si>
  <si>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</si>
  <si>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</si>
  <si>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</si>
  <si>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</si>
  <si>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</si>
  <si>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</si>
  <si>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</si>
  <si>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</si>
  <si>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</si>
  <si>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</si>
  <si>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</si>
  <si>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</si>
  <si>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</si>
  <si>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</si>
  <si>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</si>
  <si>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</si>
  <si>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</si>
  <si>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</si>
  <si>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</si>
  <si>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</si>
  <si>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</si>
  <si>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</si>
  <si>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</si>
  <si>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</si>
  <si>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</si>
  <si>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</si>
  <si>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</si>
  <si>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</si>
  <si>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</si>
  <si>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</si>
  <si>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</si>
  <si>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</si>
  <si>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</si>
  <si>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</si>
  <si>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</si>
  <si>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</si>
  <si>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</si>
  <si>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</si>
  <si>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</si>
  <si>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</si>
  <si>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</si>
  <si>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</si>
  <si>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</si>
  <si>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</si>
  <si>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</si>
  <si>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</si>
  <si>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</si>
  <si>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</si>
  <si>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</si>
  <si>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</si>
  <si>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</si>
  <si>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</si>
  <si>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</si>
  <si>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</si>
  <si>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</si>
  <si>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</si>
  <si>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</si>
  <si>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</si>
  <si>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</si>
  <si>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</si>
  <si>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</si>
  <si>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</si>
  <si>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</si>
  <si>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</si>
  <si>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</si>
  <si>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</si>
  <si>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</si>
  <si>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</si>
  <si>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</si>
  <si>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</si>
  <si>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</si>
  <si>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</si>
  <si>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</si>
  <si>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</si>
  <si>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</si>
  <si>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</si>
  <si>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</si>
  <si>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</si>
  <si>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</si>
  <si>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</si>
  <si>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</si>
  <si>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</si>
  <si>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</si>
  <si>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</si>
  <si>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</si>
  <si>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</si>
  <si>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</si>
  <si>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</si>
  <si>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</si>
  <si>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</si>
  <si>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</si>
  <si>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</si>
  <si>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</si>
  <si>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</si>
  <si>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</si>
  <si>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</si>
  <si>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</si>
  <si>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</si>
  <si>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</si>
  <si>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</si>
  <si>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</si>
  <si>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</si>
  <si>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</si>
  <si>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</si>
  <si>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</si>
  <si>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</si>
  <si>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</si>
  <si>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</si>
  <si>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</si>
  <si>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</si>
  <si>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</si>
  <si>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</si>
  <si>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</si>
  <si>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</si>
  <si>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</si>
  <si>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</si>
  <si>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</si>
  <si>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</si>
  <si>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</si>
  <si>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</si>
  <si>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</si>
  <si>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</si>
  <si>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</si>
  <si>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</si>
  <si>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</si>
  <si>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</si>
  <si>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</si>
  <si>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</si>
  <si>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</si>
  <si>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</si>
  <si>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</si>
  <si>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</si>
  <si>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</si>
  <si>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</si>
  <si>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</si>
  <si>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</si>
  <si>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</si>
  <si>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</si>
  <si>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</si>
  <si>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</si>
  <si>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</si>
  <si>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</si>
  <si>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</si>
  <si>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</si>
  <si>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</si>
  <si>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</si>
  <si>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</si>
  <si>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</si>
  <si>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</si>
  <si>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</si>
  <si>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</si>
  <si>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</si>
  <si>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</si>
  <si>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</si>
  <si>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</si>
  <si>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</si>
  <si>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</si>
  <si>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</si>
  <si>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</si>
  <si>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</si>
  <si>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</si>
  <si>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</si>
  <si>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</si>
  <si>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</si>
  <si>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</si>
  <si>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</si>
  <si>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</si>
  <si>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</si>
  <si>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</si>
  <si>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</si>
  <si>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</si>
  <si>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</si>
  <si>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</si>
  <si>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</si>
  <si>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</si>
  <si>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</si>
  <si>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</si>
  <si>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</si>
  <si>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</si>
  <si>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</si>
  <si>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</si>
  <si>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</si>
  <si>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</si>
  <si>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</si>
  <si>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</si>
  <si>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</si>
  <si>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</si>
  <si>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</si>
  <si>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</si>
  <si>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</si>
  <si>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</si>
  <si>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</si>
  <si>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</si>
  <si>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</si>
  <si>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</si>
  <si>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</si>
  <si>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</si>
  <si>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</si>
  <si>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</si>
  <si>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</si>
  <si>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</si>
  <si>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</si>
  <si>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</si>
  <si>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</si>
  <si>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</si>
  <si>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</si>
  <si>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</si>
  <si>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</si>
  <si>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</si>
  <si>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</si>
  <si>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</si>
  <si>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</si>
  <si>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</si>
  <si>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</si>
  <si>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</si>
  <si>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</si>
  <si>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</si>
  <si>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</si>
  <si>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</si>
  <si>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</si>
  <si>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</si>
  <si>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</si>
  <si>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</si>
  <si>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</si>
  <si>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</si>
  <si>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</si>
  <si>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</si>
  <si>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</si>
  <si>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</si>
  <si>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</si>
  <si>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</si>
  <si>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</si>
  <si>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</si>
  <si>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</si>
  <si>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</si>
  <si>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</si>
  <si>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</si>
  <si>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</si>
  <si>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</si>
  <si>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</si>
  <si>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</si>
  <si>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</si>
  <si>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</si>
  <si>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</si>
  <si>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</si>
  <si>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</si>
  <si>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</si>
  <si>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</si>
  <si>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</si>
  <si>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</si>
  <si>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</si>
  <si>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</si>
  <si>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</si>
  <si>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</si>
  <si>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</si>
  <si>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</si>
  <si>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</si>
  <si>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</si>
  <si>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</si>
  <si>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</si>
  <si>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</si>
  <si>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</si>
  <si>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</si>
  <si>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</si>
  <si>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</si>
  <si>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</si>
  <si>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</si>
  <si>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</si>
  <si>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</si>
  <si>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</si>
  <si>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</si>
  <si>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</si>
  <si>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</si>
  <si>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</si>
  <si>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</si>
  <si>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</si>
  <si>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</si>
  <si>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</si>
  <si>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</si>
  <si>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</si>
  <si>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</si>
  <si>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</si>
  <si>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</si>
  <si>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</si>
  <si>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</si>
  <si>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</si>
  <si>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</si>
  <si>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</si>
  <si>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</si>
  <si>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</si>
  <si>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</si>
  <si>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</si>
  <si>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</si>
  <si>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</si>
  <si>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</si>
  <si>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</si>
  <si>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</si>
  <si>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</si>
  <si>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</si>
  <si>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</si>
  <si>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</si>
  <si>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</si>
  <si>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</si>
  <si>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</si>
  <si>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</si>
  <si>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</si>
  <si>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</si>
  <si>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</si>
  <si>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</si>
  <si>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</si>
  <si>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</si>
  <si>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</si>
  <si>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</si>
  <si>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</si>
  <si>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</si>
  <si>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</si>
  <si>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</si>
  <si>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</si>
  <si>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</si>
  <si>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</si>
  <si>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</si>
  <si>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</si>
  <si>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</si>
  <si>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</si>
  <si>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</si>
  <si>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</si>
  <si>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</si>
  <si>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</si>
  <si>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</si>
  <si>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</si>
  <si>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</si>
  <si>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</si>
  <si>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</si>
  <si>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</si>
  <si>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</si>
  <si>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</si>
  <si>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</si>
  <si>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</si>
  <si>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</si>
  <si>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</si>
  <si>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</si>
  <si>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</si>
  <si>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</si>
  <si>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</si>
  <si>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</si>
  <si>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</si>
  <si>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</si>
  <si>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</si>
  <si>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</si>
  <si>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</si>
  <si>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</si>
  <si>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</si>
  <si>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</si>
  <si>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</si>
  <si>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</si>
  <si>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</si>
  <si>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</si>
  <si>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</si>
  <si>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</si>
  <si>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</si>
  <si>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</si>
  <si>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</si>
  <si>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</si>
  <si>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</si>
  <si>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</si>
  <si>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</si>
  <si>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</si>
  <si>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</si>
  <si>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</si>
  <si>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</si>
  <si>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</si>
  <si>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</si>
  <si>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</si>
  <si>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</si>
  <si>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</si>
  <si>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</si>
  <si>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</si>
  <si>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</si>
  <si>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</si>
  <si>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</si>
  <si>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</si>
  <si>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</si>
  <si>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</si>
  <si>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</si>
  <si>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</si>
  <si>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</si>
  <si>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</si>
  <si>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</si>
  <si>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</si>
  <si>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</si>
  <si>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</si>
  <si>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</si>
  <si>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</si>
  <si>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</si>
  <si>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</si>
  <si>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</si>
  <si>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</si>
  <si>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</si>
  <si>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</si>
  <si>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</si>
  <si>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</si>
  <si>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</si>
  <si>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</si>
  <si>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</si>
  <si>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</si>
  <si>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</si>
  <si>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</si>
  <si>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</si>
  <si>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</si>
  <si>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</si>
  <si>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</si>
  <si>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</si>
  <si>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</si>
  <si>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</si>
  <si>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</si>
  <si>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</si>
  <si>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</si>
  <si>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</si>
  <si>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</si>
  <si>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</si>
  <si>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</si>
  <si>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</si>
  <si>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</si>
  <si>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</si>
  <si>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</si>
  <si>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</si>
  <si>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</si>
  <si>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</si>
  <si>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</si>
  <si>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</si>
  <si>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</si>
  <si>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</si>
  <si>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</si>
  <si>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</si>
  <si>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</si>
  <si>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</si>
  <si>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</si>
  <si>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</si>
  <si>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</si>
  <si>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</si>
  <si>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</si>
  <si>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</si>
  <si>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</si>
  <si>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</si>
  <si>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</si>
  <si>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</si>
  <si>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</si>
  <si>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</si>
  <si>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</si>
  <si>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</si>
  <si>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</si>
  <si>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</si>
  <si>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</si>
  <si>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</si>
  <si>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</si>
  <si>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</si>
  <si>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</si>
  <si>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</si>
  <si>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</si>
  <si>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</si>
  <si>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</si>
  <si>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</si>
  <si>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</si>
  <si>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</si>
  <si>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</si>
  <si>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</si>
  <si>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</si>
  <si>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</si>
  <si>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</si>
  <si>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</si>
  <si>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</si>
  <si>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</si>
  <si>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</si>
  <si>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</si>
  <si>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</si>
  <si>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</si>
  <si>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</si>
  <si>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</si>
  <si>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</si>
  <si>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</si>
  <si>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</si>
  <si>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</si>
  <si>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</si>
  <si>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</si>
  <si>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</si>
  <si>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</si>
  <si>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</si>
  <si>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</si>
  <si>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</si>
  <si>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</si>
  <si>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</si>
  <si>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</si>
  <si>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</si>
  <si>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</si>
  <si>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</si>
  <si>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</si>
  <si>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</si>
  <si>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</si>
  <si>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</si>
  <si>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</si>
  <si>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</si>
  <si>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</si>
  <si>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</si>
  <si>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</si>
  <si>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</si>
  <si>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</si>
  <si>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</si>
  <si>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</si>
  <si>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</si>
  <si>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</si>
  <si>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</si>
  <si>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</si>
  <si>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</si>
  <si>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</si>
  <si>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</si>
  <si>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</si>
  <si>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</si>
  <si>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</si>
  <si>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</si>
  <si>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</si>
  <si>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</si>
  <si>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</si>
  <si>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</si>
  <si>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</si>
  <si>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</si>
  <si>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</si>
  <si>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</si>
  <si>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</si>
  <si>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</si>
  <si>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</si>
  <si>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</si>
  <si>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</si>
  <si>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</si>
  <si>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</si>
  <si>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</si>
  <si>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</si>
  <si>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</si>
  <si>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</si>
  <si>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</si>
  <si>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</si>
  <si>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</si>
  <si>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</si>
  <si>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</si>
  <si>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</si>
  <si>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</si>
  <si>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</si>
  <si>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</si>
  <si>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</si>
  <si>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</si>
  <si>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</si>
  <si>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</si>
  <si>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</si>
  <si>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</si>
  <si>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</si>
  <si>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</si>
  <si>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</si>
  <si>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</si>
  <si>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</si>
  <si>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</si>
  <si>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</si>
  <si>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</si>
  <si>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</si>
  <si>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</si>
  <si>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</si>
  <si>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</si>
  <si>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</si>
  <si>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</si>
  <si>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</si>
  <si>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</si>
  <si>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</si>
  <si>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</si>
  <si>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</si>
  <si>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</si>
  <si>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</si>
  <si>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</si>
  <si>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</si>
  <si>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</si>
  <si>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</si>
  <si>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</si>
  <si>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</si>
  <si>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</si>
  <si>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</si>
  <si>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</si>
  <si>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</si>
  <si>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</si>
  <si>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</si>
  <si>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</si>
  <si>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</si>
  <si>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</si>
  <si>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</si>
  <si>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</si>
  <si>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</si>
  <si>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</si>
  <si>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</si>
  <si>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</si>
  <si>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</si>
  <si>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</si>
  <si>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</si>
  <si>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</si>
  <si>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</si>
  <si>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</si>
  <si>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</si>
  <si>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</si>
  <si>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</si>
  <si>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</si>
  <si>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</si>
  <si>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</si>
  <si>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</si>
  <si>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</si>
  <si>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</si>
  <si>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</si>
  <si>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</si>
  <si>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</si>
  <si>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</si>
  <si>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</si>
  <si>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</si>
  <si>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</si>
  <si>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</si>
  <si>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</si>
  <si>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</si>
  <si>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</si>
  <si>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</si>
  <si>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</si>
  <si>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</si>
  <si>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</si>
  <si>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</si>
  <si>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</si>
  <si>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</si>
  <si>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</si>
  <si>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</si>
  <si>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</si>
  <si>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</si>
  <si>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</si>
  <si>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</si>
  <si>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</si>
  <si>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</si>
  <si>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</si>
  <si>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</si>
  <si>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</si>
  <si>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</si>
  <si>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</si>
  <si>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</si>
  <si>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</si>
  <si>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</si>
  <si>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</si>
  <si>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</si>
  <si>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</si>
  <si>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</si>
  <si>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</si>
  <si>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</si>
  <si>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</si>
  <si>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</si>
  <si>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</si>
  <si>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</si>
  <si>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</si>
  <si>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</si>
  <si>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</si>
  <si>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</si>
  <si>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</si>
  <si>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</si>
  <si>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</si>
  <si>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</si>
  <si>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</si>
  <si>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</si>
  <si>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</si>
  <si>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</si>
  <si>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</si>
  <si>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</si>
  <si>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</si>
  <si>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</si>
  <si>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</si>
  <si>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</si>
  <si>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</si>
  <si>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</si>
  <si>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</si>
  <si>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</si>
  <si>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</si>
  <si>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</si>
  <si>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</si>
  <si>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</si>
  <si>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</si>
  <si>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</si>
  <si>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</si>
  <si>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</si>
  <si>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</si>
  <si>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</si>
  <si>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</si>
  <si>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</si>
  <si>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</si>
  <si>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</si>
  <si>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</si>
  <si>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</si>
  <si>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</si>
  <si>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</si>
  <si>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</si>
  <si>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</si>
  <si>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</si>
  <si>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</si>
  <si>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</si>
  <si>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</si>
  <si>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</si>
  <si>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</si>
  <si>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</si>
  <si>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</si>
  <si>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</si>
  <si>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</si>
  <si>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</si>
  <si>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</si>
  <si>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</si>
  <si>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</si>
  <si>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</si>
  <si>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</si>
  <si>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</si>
  <si>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</si>
  <si>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</si>
  <si>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</si>
  <si>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</si>
  <si>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</si>
  <si>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</si>
  <si>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</si>
  <si>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</si>
  <si>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</si>
  <si>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</si>
  <si>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</si>
  <si>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</si>
  <si>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</si>
  <si>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</si>
  <si>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</si>
  <si>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</si>
  <si>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</si>
  <si>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</si>
  <si>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</si>
  <si>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</si>
  <si>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</si>
  <si>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</si>
  <si>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</si>
  <si>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</si>
  <si>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</si>
  <si>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</si>
  <si>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</si>
  <si>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</si>
  <si>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</si>
  <si>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</si>
  <si>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</si>
  <si>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</si>
  <si>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</si>
  <si>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</si>
  <si>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</si>
  <si>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</si>
  <si>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</si>
  <si>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</si>
  <si>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</si>
  <si>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</si>
  <si>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</si>
  <si>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</si>
  <si>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</si>
  <si>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</si>
  <si>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</si>
  <si>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</si>
  <si>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</si>
  <si>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</si>
  <si>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</si>
  <si>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</si>
  <si>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</si>
  <si>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</si>
  <si>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</si>
  <si>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</si>
  <si>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</si>
  <si>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</si>
  <si>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</si>
  <si>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</si>
  <si>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</si>
  <si>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</si>
  <si>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</si>
  <si>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</si>
  <si>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</si>
  <si>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</si>
  <si>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</si>
  <si>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</si>
  <si>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</si>
  <si>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</si>
  <si>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</si>
  <si>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</si>
  <si>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</si>
  <si>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</si>
  <si>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</si>
  <si>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</si>
  <si>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</si>
  <si>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</si>
  <si>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</si>
  <si>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</si>
  <si>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</si>
  <si>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</si>
  <si>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</si>
  <si>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</si>
  <si>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</si>
  <si>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</si>
  <si>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</si>
  <si>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</si>
  <si>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</si>
  <si>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</si>
  <si>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</si>
  <si>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</si>
  <si>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</si>
  <si>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</si>
  <si>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</si>
  <si>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</si>
  <si>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</si>
  <si>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</si>
  <si>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</si>
  <si>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</si>
  <si>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</si>
  <si>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</si>
  <si>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</si>
  <si>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</si>
  <si>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</si>
  <si>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</si>
  <si>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</si>
  <si>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</si>
  <si>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</si>
  <si>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</si>
  <si>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</si>
  <si>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</si>
  <si>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</si>
  <si>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</si>
  <si>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</si>
  <si>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</si>
  <si>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</si>
  <si>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</si>
  <si>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</si>
  <si>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</si>
  <si>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</si>
  <si>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</si>
  <si>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</si>
  <si>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</si>
  <si>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</si>
  <si>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</si>
  <si>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</si>
  <si>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</si>
  <si>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</si>
  <si>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</si>
  <si>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</si>
  <si>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</si>
  <si>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</si>
  <si>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</si>
  <si>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</si>
  <si>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</si>
  <si>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</si>
  <si>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</si>
  <si>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</si>
  <si>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</si>
  <si>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</si>
  <si>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</si>
  <si>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</si>
  <si>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</si>
  <si>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</si>
  <si>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</si>
  <si>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</si>
  <si>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</si>
  <si>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</si>
  <si>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</si>
  <si>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</si>
  <si>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</si>
  <si>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</si>
  <si>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</si>
  <si>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</si>
  <si>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</si>
  <si>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</si>
  <si>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</si>
  <si>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</si>
  <si>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</si>
  <si>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</si>
  <si>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</si>
  <si>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</si>
  <si>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</si>
  <si>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</si>
  <si>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</si>
  <si>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</si>
  <si>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</si>
  <si>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</si>
  <si>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</si>
  <si>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</si>
  <si>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</si>
  <si>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</si>
  <si>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</si>
  <si>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</si>
  <si>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</si>
  <si>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</si>
  <si>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</si>
  <si>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</si>
  <si>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</si>
  <si>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</si>
  <si>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</si>
  <si>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</si>
  <si>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</si>
  <si>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</si>
  <si>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</si>
  <si>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</si>
  <si>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</si>
  <si>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</si>
  <si>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</si>
  <si>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</si>
  <si>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</si>
  <si>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</si>
  <si>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</si>
  <si>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</si>
  <si>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</si>
  <si>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</si>
  <si>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</si>
  <si>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</si>
  <si>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</si>
  <si>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</si>
  <si>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</si>
  <si>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</si>
  <si>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</si>
  <si>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</si>
  <si>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</si>
  <si>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</si>
  <si>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</si>
  <si>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</si>
  <si>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</si>
  <si>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</si>
  <si>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</si>
  <si>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</si>
  <si>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</si>
  <si>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</si>
  <si>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</si>
  <si>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</si>
  <si>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</si>
  <si>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</si>
  <si>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</si>
  <si>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</si>
  <si>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</si>
  <si>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</si>
  <si>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</si>
  <si>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</si>
  <si>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</si>
  <si>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</si>
  <si>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</si>
  <si>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</si>
  <si>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</si>
  <si>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</si>
  <si>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</si>
  <si>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</si>
  <si>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</si>
  <si>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</si>
  <si>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</si>
  <si>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</si>
  <si>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</si>
  <si>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</si>
  <si>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</si>
  <si>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</si>
  <si>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</si>
  <si>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</si>
  <si>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</si>
  <si>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</si>
  <si>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</si>
  <si>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</si>
  <si>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</si>
  <si>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</si>
  <si>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</si>
  <si>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</si>
  <si>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</si>
  <si>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</si>
  <si>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</si>
  <si>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</si>
  <si>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</si>
  <si>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</si>
  <si>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</si>
  <si>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</si>
  <si>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</si>
  <si>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</si>
  <si>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</si>
  <si>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</si>
  <si>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</si>
  <si>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</si>
  <si>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</si>
  <si>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</si>
  <si>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</si>
  <si>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</si>
  <si>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</si>
  <si>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</si>
  <si>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</si>
  <si>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</si>
  <si>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</si>
  <si>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</si>
  <si>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</si>
  <si>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</si>
  <si>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</si>
  <si>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</si>
  <si>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</si>
  <si>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</si>
  <si>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</si>
  <si>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</si>
  <si>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</si>
  <si>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</si>
  <si>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</si>
  <si>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</si>
  <si>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</si>
  <si>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</si>
  <si>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</si>
  <si>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</si>
  <si>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</si>
  <si>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</si>
  <si>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</si>
  <si>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</si>
  <si>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</si>
  <si>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</si>
  <si>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</si>
  <si>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</si>
  <si>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</si>
  <si>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</si>
  <si>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</si>
  <si>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</si>
  <si>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</si>
  <si>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</si>
  <si>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</si>
  <si>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</si>
  <si>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</si>
  <si>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</si>
  <si>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</si>
  <si>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</si>
  <si>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</si>
  <si>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</si>
  <si>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</si>
  <si>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</si>
  <si>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</si>
  <si>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</si>
  <si>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</si>
  <si>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</si>
  <si>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</si>
  <si>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</si>
  <si>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</si>
  <si>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</si>
  <si>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</si>
  <si>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</si>
  <si>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</si>
  <si>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</si>
  <si>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</si>
  <si>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</si>
  <si>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</si>
  <si>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</si>
  <si>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</si>
  <si>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</si>
  <si>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</si>
  <si>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</si>
  <si>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</si>
  <si>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</si>
  <si>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</si>
  <si>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</si>
  <si>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</si>
  <si>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</si>
  <si>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</si>
  <si>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</si>
  <si>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</si>
  <si>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</si>
  <si>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</si>
  <si>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</si>
  <si>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</si>
  <si>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</si>
  <si>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</si>
  <si>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</si>
  <si>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</si>
  <si>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</si>
  <si>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</si>
  <si>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</si>
  <si>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</si>
  <si>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</si>
  <si>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</si>
  <si>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</si>
  <si>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</si>
  <si>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</si>
  <si>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</si>
  <si>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</si>
  <si>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</si>
  <si>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</si>
  <si>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</si>
  <si>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</si>
  <si>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</si>
  <si>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</si>
  <si>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</si>
  <si>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</si>
  <si>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</si>
  <si>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</si>
  <si>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</si>
  <si>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</si>
  <si>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</si>
  <si>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</si>
  <si>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</si>
  <si>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</si>
  <si>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</si>
  <si>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</si>
  <si>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</si>
  <si>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</si>
  <si>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</si>
  <si>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</si>
  <si>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</si>
  <si>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</si>
  <si>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</si>
  <si>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</si>
  <si>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</si>
  <si>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</si>
  <si>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</si>
  <si>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</si>
  <si>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</si>
  <si>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</si>
  <si>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</si>
  <si>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</si>
  <si>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</si>
  <si>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</si>
  <si>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</si>
  <si>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</si>
  <si>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</si>
  <si>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</si>
  <si>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</si>
  <si>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</si>
  <si>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</si>
  <si>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</si>
  <si>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</si>
  <si>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</si>
  <si>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</si>
  <si>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</si>
  <si>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</si>
  <si>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</si>
  <si>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</si>
  <si>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</si>
  <si>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</si>
  <si>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</si>
  <si>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</si>
  <si>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</si>
  <si>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</si>
  <si>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</si>
  <si>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</si>
  <si>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</si>
  <si>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</si>
  <si>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</si>
  <si>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</si>
  <si>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</si>
  <si>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</si>
  <si>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</si>
  <si>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</si>
  <si>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</si>
  <si>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</si>
  <si>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</si>
  <si>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</si>
  <si>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</si>
  <si>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</si>
  <si>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</si>
  <si>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</si>
  <si>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</si>
  <si>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</si>
  <si>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</si>
  <si>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</si>
  <si>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</si>
  <si>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</si>
  <si>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</si>
  <si>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</si>
  <si>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</si>
  <si>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</si>
  <si>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</si>
  <si>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</si>
  <si>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</si>
  <si>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</si>
  <si>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</si>
  <si>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</si>
  <si>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</si>
  <si>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</si>
  <si>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</si>
  <si>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</si>
  <si>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</si>
  <si>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</si>
  <si>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</si>
  <si>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</si>
  <si>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</si>
  <si>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</si>
  <si>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</si>
  <si>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</si>
  <si>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</si>
  <si>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</si>
  <si>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</si>
  <si>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</si>
  <si>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</si>
  <si>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</si>
  <si>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</si>
  <si>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</si>
  <si>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</si>
  <si>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</si>
  <si>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</si>
  <si>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</si>
  <si>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</si>
  <si>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</si>
  <si>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</si>
  <si>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</si>
  <si>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</si>
  <si>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</si>
  <si>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</si>
  <si>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</si>
  <si>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</si>
  <si>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</si>
  <si>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</si>
  <si>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</si>
  <si>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</si>
  <si>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</si>
  <si>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</si>
  <si>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</si>
  <si>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</si>
  <si>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</si>
  <si>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</si>
  <si>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</si>
  <si>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</si>
  <si>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</si>
  <si>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</si>
  <si>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</si>
  <si>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</si>
  <si>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</si>
  <si>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</si>
  <si>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</si>
  <si>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</si>
  <si>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</si>
  <si>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</si>
  <si>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</si>
  <si>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</si>
  <si>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</si>
  <si>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</si>
  <si>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</si>
  <si>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</si>
  <si>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</si>
  <si>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</si>
  <si>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</si>
  <si>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</si>
  <si>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</si>
  <si>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</si>
  <si>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</si>
  <si>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</si>
  <si>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</si>
  <si>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</si>
  <si>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</si>
  <si>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</si>
  <si>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</si>
  <si>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</si>
  <si>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</si>
  <si>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</si>
  <si>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</si>
  <si>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</si>
  <si>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</si>
  <si>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</si>
  <si>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</si>
  <si>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</si>
  <si>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</si>
  <si>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</si>
  <si>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</si>
  <si>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</si>
  <si>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</si>
  <si>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</si>
  <si>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</si>
  <si>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</si>
  <si>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</si>
  <si>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</si>
  <si>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</si>
  <si>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</si>
  <si>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</si>
  <si>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</si>
  <si>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</si>
  <si>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</si>
  <si>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</si>
  <si>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</si>
  <si>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</si>
  <si>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</si>
  <si>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</si>
  <si>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</si>
  <si>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</si>
  <si>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</si>
  <si>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</si>
  <si>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</si>
  <si>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</si>
  <si>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</si>
  <si>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</si>
  <si>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</si>
  <si>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</si>
  <si>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</si>
  <si>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</si>
  <si>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</si>
  <si>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</si>
  <si>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</si>
  <si>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</si>
  <si>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</si>
  <si>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</si>
  <si>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</si>
  <si>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</si>
  <si>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</si>
  <si>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</si>
  <si>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</si>
  <si>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</si>
  <si>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</si>
  <si>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</si>
  <si>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</si>
  <si>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</si>
  <si>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</si>
  <si>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</si>
  <si>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</si>
  <si>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</si>
  <si>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</si>
  <si>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</si>
  <si>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</si>
  <si>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</si>
  <si>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</si>
  <si>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</si>
  <si>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</si>
  <si>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</si>
  <si>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</si>
  <si>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</si>
  <si>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</si>
  <si>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</si>
  <si>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</si>
  <si>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</si>
  <si>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</si>
  <si>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</si>
  <si>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</si>
  <si>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</si>
  <si>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</si>
  <si>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</si>
  <si>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</si>
  <si>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</si>
  <si>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</si>
  <si>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</si>
  <si>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</si>
  <si>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</si>
  <si>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</si>
  <si>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</si>
  <si>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</si>
  <si>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</si>
  <si>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</si>
  <si>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</si>
  <si>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</si>
  <si>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</si>
  <si>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</si>
  <si>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</si>
  <si>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</si>
  <si>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</si>
  <si>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</si>
  <si>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</si>
  <si>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</si>
  <si>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</si>
  <si>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</si>
  <si>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</si>
  <si>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</si>
  <si>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</si>
  <si>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</si>
  <si>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</si>
  <si>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</si>
  <si>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</si>
  <si>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</si>
  <si>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</si>
  <si>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</si>
  <si>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</si>
  <si>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</si>
  <si>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</si>
  <si>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</si>
  <si>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</si>
  <si>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</si>
  <si>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</si>
  <si>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</si>
  <si>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</si>
  <si>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</si>
  <si>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</si>
  <si>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</si>
  <si>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</si>
  <si>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</si>
  <si>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</si>
  <si>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</si>
  <si>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</si>
  <si>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</si>
  <si>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</si>
  <si>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</si>
  <si>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</si>
  <si>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</si>
  <si>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</si>
  <si>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</si>
  <si>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</si>
  <si>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</si>
  <si>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</si>
  <si>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</si>
  <si>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</si>
  <si>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</si>
  <si>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</si>
  <si>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</si>
  <si>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</si>
  <si>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</si>
  <si>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</si>
  <si>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</si>
  <si>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</si>
  <si>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</si>
  <si>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</si>
  <si>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</si>
  <si>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</si>
  <si>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</si>
  <si>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</si>
  <si>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</si>
  <si>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</si>
  <si>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</si>
  <si>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</si>
  <si>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</si>
  <si>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</si>
  <si>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</si>
  <si>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</si>
  <si>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</si>
  <si>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</si>
  <si>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</si>
  <si>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</si>
  <si>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</si>
  <si>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</si>
  <si>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</si>
  <si>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</si>
  <si>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</si>
  <si>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</si>
  <si>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</si>
  <si>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</si>
  <si>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</si>
  <si>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</si>
  <si>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</si>
  <si>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</si>
  <si>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</si>
  <si>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</si>
  <si>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</si>
  <si>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</si>
  <si>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</si>
  <si>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</si>
  <si>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</si>
  <si>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</si>
  <si>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</si>
  <si>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</si>
  <si>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</si>
  <si>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</si>
  <si>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</si>
  <si>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</si>
  <si>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</si>
  <si>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</si>
  <si>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</si>
  <si>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</si>
  <si>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</si>
  <si>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</si>
  <si>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</si>
  <si>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</si>
  <si>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</si>
  <si>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</si>
  <si>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</si>
  <si>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</si>
  <si>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</si>
  <si>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</si>
  <si>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</si>
  <si>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</si>
  <si>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</si>
  <si>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</si>
  <si>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</si>
  <si>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</si>
  <si>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</si>
  <si>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</si>
  <si>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</si>
  <si>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</si>
  <si>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</si>
  <si>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</si>
  <si>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</si>
  <si>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</si>
  <si>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</si>
  <si>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</si>
  <si>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</si>
  <si>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</si>
  <si>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</si>
  <si>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</si>
  <si>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</si>
  <si>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</si>
  <si>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</si>
  <si>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</si>
  <si>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</si>
  <si>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</si>
  <si>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</si>
  <si>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</si>
  <si>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</si>
  <si>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</si>
  <si>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</si>
  <si>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</si>
  <si>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</si>
  <si>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</si>
  <si>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</si>
  <si>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</si>
  <si>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</si>
  <si>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</si>
  <si>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</si>
  <si>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</si>
  <si>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</si>
  <si>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</si>
  <si>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</si>
  <si>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</si>
  <si>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</si>
  <si>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</si>
  <si>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</si>
  <si>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</si>
  <si>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</si>
  <si>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</si>
  <si>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</si>
  <si>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</si>
  <si>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</si>
  <si>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</si>
  <si>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</si>
  <si>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</si>
  <si>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</si>
  <si>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</si>
  <si>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</si>
  <si>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</si>
  <si>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</si>
  <si>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</si>
  <si>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</si>
  <si>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</si>
  <si>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</si>
  <si>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</si>
  <si>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</si>
  <si>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</si>
  <si>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</si>
  <si>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</si>
  <si>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</si>
  <si>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</si>
  <si>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</si>
  <si>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</si>
  <si>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</si>
  <si>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</si>
  <si>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</si>
  <si>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</si>
  <si>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</si>
  <si>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</si>
  <si>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</si>
  <si>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</si>
  <si>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</si>
  <si>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</si>
  <si>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</si>
  <si>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</si>
  <si>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</si>
  <si>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</si>
  <si>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</si>
  <si>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</si>
  <si>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</si>
  <si>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</si>
  <si>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</si>
  <si>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</si>
  <si>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</si>
  <si>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</si>
  <si>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</si>
  <si>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</si>
  <si>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</si>
  <si>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</si>
  <si>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</si>
  <si>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</si>
  <si>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</si>
  <si>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</si>
  <si>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</si>
  <si>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</si>
  <si>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</si>
  <si>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</si>
  <si>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</si>
  <si>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</si>
  <si>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</si>
  <si>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</si>
  <si>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</si>
  <si>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</si>
  <si>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</si>
  <si>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</si>
  <si>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</si>
  <si>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</si>
  <si>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</si>
  <si>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</si>
  <si>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</si>
  <si>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</si>
  <si>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</si>
  <si>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</si>
  <si>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</si>
  <si>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</si>
  <si>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</si>
  <si>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</si>
  <si>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</si>
  <si>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</si>
  <si>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</si>
  <si>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</si>
  <si>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</si>
  <si>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</si>
  <si>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</si>
  <si>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</si>
  <si>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</si>
  <si>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</si>
  <si>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</si>
  <si>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</si>
  <si>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</si>
  <si>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</si>
  <si>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</si>
  <si>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</si>
  <si>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</si>
  <si>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</si>
  <si>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</si>
  <si>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</si>
  <si>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</si>
  <si>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</si>
  <si>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</si>
  <si>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</si>
  <si>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</si>
  <si>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</si>
  <si>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</si>
  <si>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</si>
  <si>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</si>
  <si>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</si>
  <si>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</si>
  <si>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</si>
  <si>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</si>
  <si>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</si>
  <si>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</si>
  <si>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</si>
  <si>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</si>
  <si>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</si>
  <si>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</si>
  <si>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</si>
  <si>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</si>
  <si>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</si>
  <si>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</si>
  <si>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</si>
  <si>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</si>
  <si>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</si>
  <si>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</si>
  <si>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</si>
  <si>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</si>
  <si>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</si>
  <si>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</si>
  <si>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</si>
  <si>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</si>
  <si>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</si>
  <si>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</si>
  <si>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</si>
  <si>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</si>
  <si>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</si>
  <si>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</si>
  <si>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</si>
  <si>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</si>
  <si>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</si>
  <si>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</si>
  <si>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</si>
  <si>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</si>
  <si>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</si>
  <si>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</si>
  <si>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</si>
  <si>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</si>
  <si>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</si>
  <si>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</si>
  <si>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</si>
  <si>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</si>
  <si>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</si>
  <si>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</si>
  <si>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</si>
  <si>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</si>
  <si>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</si>
  <si>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</si>
  <si>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</si>
  <si>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</si>
  <si>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</si>
  <si>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</si>
  <si>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</si>
  <si>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</si>
  <si>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</si>
  <si>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</si>
  <si>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</si>
  <si>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</si>
  <si>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</si>
  <si>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</si>
  <si>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</si>
  <si>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</si>
  <si>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</si>
  <si>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</si>
  <si>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</si>
  <si>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</si>
  <si>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</si>
  <si>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</si>
  <si>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</si>
  <si>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</si>
  <si>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</si>
  <si>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</si>
  <si>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</si>
  <si>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</si>
  <si>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</si>
  <si>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</si>
  <si>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</si>
  <si>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</si>
  <si>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</si>
  <si>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</si>
  <si>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</si>
  <si>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</si>
  <si>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</si>
  <si>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</si>
  <si>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</si>
  <si>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</si>
  <si>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</si>
  <si>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</si>
  <si>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</si>
  <si>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</si>
  <si>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</si>
  <si>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</si>
  <si>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</si>
  <si>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</si>
  <si>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</si>
  <si>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</si>
  <si>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</si>
  <si>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</si>
  <si>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</si>
  <si>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</si>
  <si>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</si>
  <si>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</si>
  <si>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</si>
  <si>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</si>
  <si>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</si>
  <si>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</si>
  <si>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</si>
  <si>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</si>
  <si>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</si>
  <si>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</si>
  <si>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</si>
  <si>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</si>
  <si>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</si>
  <si>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</si>
  <si>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</si>
  <si>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</si>
  <si>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</si>
  <si>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</si>
  <si>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</si>
  <si>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</si>
  <si>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</si>
  <si>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</si>
  <si>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</si>
  <si>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</si>
  <si>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</si>
  <si>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</si>
  <si>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</si>
  <si>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</si>
  <si>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</si>
  <si>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</si>
  <si>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</si>
  <si>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</si>
  <si>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</si>
  <si>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</si>
  <si>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</si>
  <si>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</si>
  <si>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</si>
  <si>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</si>
  <si>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</si>
  <si>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</si>
  <si>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</si>
  <si>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</si>
  <si>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</si>
  <si>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</si>
  <si>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</si>
  <si>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</si>
  <si>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</si>
  <si>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</si>
  <si>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</si>
  <si>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</si>
  <si>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</si>
  <si>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</si>
  <si>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</si>
  <si>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</si>
  <si>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</si>
  <si>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</si>
  <si>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</si>
  <si>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</si>
  <si>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</si>
  <si>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</si>
  <si>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</si>
  <si>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</si>
  <si>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</si>
  <si>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</si>
  <si>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</si>
  <si>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</si>
  <si>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</si>
  <si>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</si>
  <si>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</si>
  <si>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</si>
  <si>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</si>
  <si>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</si>
  <si>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</si>
  <si>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</si>
  <si>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</si>
  <si>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</si>
  <si>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</si>
  <si>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</si>
  <si>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</si>
  <si>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</si>
  <si>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</si>
  <si>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</si>
  <si>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</si>
  <si>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</si>
  <si>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</si>
  <si>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</si>
  <si>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</si>
  <si>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</si>
  <si>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</si>
  <si>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</si>
  <si>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</si>
  <si>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</si>
  <si>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</si>
  <si>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</si>
  <si>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</si>
  <si>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</si>
  <si>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</si>
  <si>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</si>
  <si>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</si>
  <si>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</si>
  <si>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</si>
  <si>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</si>
  <si>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</si>
  <si>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</si>
  <si>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</si>
  <si>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</si>
  <si>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</si>
  <si>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</si>
  <si>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</si>
  <si>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</si>
  <si>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</si>
  <si>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</si>
  <si>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</si>
  <si>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</si>
  <si>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</si>
  <si>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</si>
  <si>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</si>
  <si>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</si>
  <si>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</si>
  <si>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</si>
  <si>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</si>
  <si>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</si>
  <si>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</si>
  <si>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</si>
  <si>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</si>
  <si>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</si>
  <si>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</si>
  <si>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</si>
  <si>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</si>
  <si>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</si>
  <si>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</si>
  <si>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</si>
  <si>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</si>
  <si>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</si>
  <si>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</si>
  <si>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</si>
  <si>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</si>
  <si>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</si>
  <si>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</si>
  <si>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</si>
  <si>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</si>
  <si>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</si>
  <si>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</si>
  <si>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</si>
  <si>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</si>
  <si>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</si>
  <si>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</si>
  <si>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</si>
  <si>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</si>
  <si>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</si>
  <si>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</si>
  <si>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</si>
  <si>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</si>
  <si>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</si>
  <si>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</si>
  <si>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</si>
  <si>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</si>
  <si>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</si>
  <si>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</si>
  <si>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</si>
  <si>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</si>
  <si>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</si>
  <si>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</si>
  <si>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</si>
  <si>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</si>
  <si>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</si>
  <si>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</si>
  <si>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</si>
  <si>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</si>
  <si>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</si>
  <si>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</si>
  <si>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</si>
  <si>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</si>
  <si>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</si>
  <si>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</si>
  <si>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</si>
  <si>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</si>
  <si>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</si>
  <si>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</si>
  <si>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</si>
  <si>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</si>
  <si>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</si>
  <si>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</si>
  <si>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</si>
  <si>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</si>
  <si>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</si>
  <si>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</si>
  <si>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</si>
  <si>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</si>
  <si>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</si>
  <si>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</si>
  <si>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</si>
  <si>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</si>
  <si>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</si>
  <si>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</si>
  <si>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</si>
  <si>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</si>
  <si>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</si>
  <si>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</si>
  <si>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</si>
  <si>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</si>
  <si>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</si>
  <si>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</si>
  <si>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</si>
  <si>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</si>
  <si>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</si>
  <si>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</si>
  <si>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</si>
  <si>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</si>
  <si>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</si>
  <si>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</si>
  <si>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</si>
  <si>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</si>
  <si>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</si>
  <si>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</si>
  <si>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</si>
  <si>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</si>
  <si>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</si>
  <si>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</si>
  <si>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</si>
  <si>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</si>
  <si>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</si>
  <si>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</si>
  <si>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</si>
  <si>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</si>
  <si>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</si>
  <si>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</si>
  <si>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</si>
  <si>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</si>
  <si>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</si>
  <si>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</si>
  <si>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</si>
  <si>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</si>
  <si>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</si>
  <si>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</si>
  <si>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</si>
  <si>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</si>
  <si>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</si>
  <si>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</si>
  <si>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</si>
  <si>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</si>
  <si>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</si>
  <si>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</si>
  <si>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</si>
  <si>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</si>
  <si>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</si>
  <si>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</si>
  <si>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</si>
  <si>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</si>
  <si>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</si>
  <si>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</si>
  <si>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</si>
  <si>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</si>
  <si>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</si>
  <si>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</si>
  <si>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</si>
  <si>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</si>
  <si>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</si>
  <si>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</si>
  <si>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</si>
  <si>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</si>
  <si>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</si>
  <si>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</si>
  <si>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</si>
  <si>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</si>
  <si>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</si>
  <si>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</si>
  <si>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</si>
  <si>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</si>
  <si>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</si>
  <si>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</si>
  <si>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</si>
  <si>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</si>
  <si>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</si>
  <si>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</si>
  <si>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</si>
  <si>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</si>
  <si>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</si>
  <si>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</si>
  <si>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</si>
  <si>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</si>
  <si>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</si>
  <si>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</si>
  <si>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</si>
  <si>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</si>
  <si>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</si>
  <si>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</si>
  <si>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</si>
  <si>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</si>
  <si>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</si>
  <si>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</si>
  <si>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</si>
  <si>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</si>
  <si>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</si>
  <si>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</si>
  <si>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</si>
  <si>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</si>
  <si>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</si>
  <si>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</si>
  <si>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</si>
  <si>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</si>
  <si>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</si>
  <si>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</si>
  <si>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</si>
  <si>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</si>
  <si>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</si>
  <si>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</si>
  <si>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</si>
  <si>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</si>
  <si>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</si>
  <si>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</si>
  <si>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</si>
  <si>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</si>
  <si>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</si>
  <si>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</si>
  <si>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</si>
  <si>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</si>
  <si>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</si>
  <si>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</si>
  <si>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</si>
  <si>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</si>
  <si>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</si>
  <si>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</si>
  <si>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</si>
  <si>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</si>
  <si>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</si>
  <si>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</si>
  <si>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</si>
  <si>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</si>
  <si>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</si>
  <si>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</si>
  <si>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</si>
  <si>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</si>
  <si>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</si>
  <si>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</si>
  <si>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</si>
  <si>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</si>
  <si>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</si>
  <si>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</si>
  <si>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</si>
  <si>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</si>
  <si>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</si>
  <si>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</si>
  <si>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</si>
  <si>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</si>
  <si>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</si>
  <si>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</si>
  <si>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</si>
  <si>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</si>
  <si>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</si>
  <si>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</si>
  <si>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</si>
  <si>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</si>
  <si>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</si>
  <si>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</si>
  <si>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</si>
  <si>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</si>
  <si>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</si>
  <si>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</si>
  <si>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</si>
  <si>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</si>
  <si>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</si>
  <si>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</si>
  <si>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</si>
  <si>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</si>
  <si>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</si>
  <si>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</si>
  <si>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</si>
  <si>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</si>
  <si>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</si>
  <si>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</si>
  <si>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</si>
  <si>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</si>
  <si>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</si>
  <si>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</si>
  <si>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</si>
  <si>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</si>
  <si>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</si>
  <si>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</si>
  <si>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</si>
  <si>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</si>
  <si>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</si>
  <si>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</si>
  <si>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</si>
  <si>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</si>
  <si>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</si>
  <si>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</si>
  <si>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</si>
  <si>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</si>
  <si>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</si>
  <si>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</si>
  <si>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</si>
  <si>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</si>
  <si>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</si>
  <si>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</si>
  <si>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</si>
  <si>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</si>
  <si>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</si>
  <si>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</si>
  <si>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</si>
  <si>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</si>
  <si>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</si>
  <si>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</si>
  <si>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</si>
  <si>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</si>
  <si>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</si>
  <si>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</si>
  <si>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</si>
  <si>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</si>
  <si>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</si>
  <si>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</si>
  <si>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</si>
  <si>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</si>
  <si>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</si>
  <si>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</si>
  <si>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</si>
  <si>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</si>
  <si>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</si>
  <si>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</si>
  <si>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</si>
  <si>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</si>
  <si>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</si>
  <si>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</si>
  <si>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</si>
  <si>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</si>
  <si>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</si>
  <si>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</si>
  <si>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</si>
  <si>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</si>
  <si>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</si>
  <si>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</si>
  <si>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</si>
  <si>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</si>
  <si>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</si>
  <si>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</si>
  <si>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</si>
  <si>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</si>
  <si>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</si>
  <si>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</si>
  <si>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</si>
  <si>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</si>
  <si>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</si>
  <si>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</si>
  <si>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</si>
  <si>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</si>
  <si>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</si>
  <si>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</si>
  <si>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</si>
  <si>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</si>
  <si>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</si>
  <si>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</si>
  <si>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</si>
  <si>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</si>
  <si>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</si>
  <si>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</si>
  <si>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</si>
  <si>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</si>
  <si>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</si>
  <si>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</si>
  <si>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</si>
  <si>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</si>
  <si>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</si>
  <si>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</si>
  <si>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</si>
  <si>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</si>
  <si>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</si>
  <si>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</si>
  <si>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</si>
  <si>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</si>
  <si>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</si>
  <si>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</si>
  <si>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</si>
  <si>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</si>
  <si>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</si>
  <si>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</si>
  <si>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</si>
  <si>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</si>
  <si>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</si>
  <si>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</si>
  <si>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</si>
  <si>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</si>
  <si>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</si>
  <si>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</si>
  <si>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</si>
  <si>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</si>
  <si>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</si>
  <si>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</si>
  <si>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</si>
  <si>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</si>
  <si>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</si>
  <si>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</si>
  <si>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</si>
  <si>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</si>
  <si>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</si>
  <si>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</si>
  <si>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</si>
  <si>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</si>
  <si>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</si>
  <si>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</si>
  <si>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</si>
  <si>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</si>
  <si>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</si>
  <si>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</si>
  <si>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</si>
  <si>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</si>
  <si>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</si>
  <si>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</si>
  <si>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</si>
  <si>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</si>
  <si>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</si>
  <si>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</si>
  <si>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</si>
  <si>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</si>
  <si>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</si>
  <si>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</si>
  <si>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</si>
  <si>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</si>
  <si>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</si>
  <si>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</si>
  <si>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</si>
  <si>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</si>
  <si>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</si>
  <si>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</si>
  <si>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</si>
  <si>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</si>
  <si>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</si>
  <si>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</si>
  <si>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</si>
  <si>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</si>
  <si>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</si>
  <si>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</si>
  <si>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</si>
  <si>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</si>
  <si>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</si>
  <si>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</si>
  <si>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</si>
  <si>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</si>
  <si>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</si>
  <si>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</si>
  <si>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</si>
  <si>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</si>
  <si>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</si>
  <si>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</si>
  <si>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</si>
  <si>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</si>
  <si>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</si>
  <si>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</si>
  <si>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</si>
  <si>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</si>
  <si>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</si>
  <si>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</si>
  <si>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</si>
  <si>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</si>
  <si>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</si>
  <si>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</si>
  <si>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</si>
  <si>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</si>
  <si>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</si>
  <si>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</si>
  <si>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</si>
  <si>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</si>
  <si>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</si>
  <si>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</si>
  <si>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</si>
  <si>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</si>
  <si>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</si>
  <si>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</si>
  <si>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</si>
  <si>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</si>
  <si>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</si>
  <si>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</si>
  <si>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</si>
  <si>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</si>
  <si>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</si>
  <si>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</si>
  <si>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</si>
  <si>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</si>
  <si>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</si>
  <si>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</si>
  <si>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</si>
  <si>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</si>
  <si>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</si>
  <si>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</si>
  <si>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</si>
  <si>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</si>
  <si>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</si>
  <si>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</si>
  <si>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</si>
  <si>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</si>
  <si>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</si>
  <si>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</si>
  <si>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</si>
  <si>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</si>
  <si>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</si>
  <si>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</si>
  <si>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</si>
  <si>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</si>
  <si>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</si>
  <si>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</si>
  <si>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</si>
  <si>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</si>
  <si>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</si>
  <si>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</si>
  <si>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</si>
  <si>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</si>
  <si>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</si>
  <si>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</si>
  <si>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</si>
  <si>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</si>
  <si>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</si>
  <si>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</si>
  <si>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</si>
  <si>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</si>
  <si>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</si>
  <si>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</si>
  <si>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</si>
  <si>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</si>
  <si>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</si>
  <si>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</si>
  <si>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</si>
  <si>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</si>
  <si>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</si>
  <si>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</si>
  <si>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</si>
  <si>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</si>
  <si>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</si>
  <si>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</si>
  <si>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</si>
  <si>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</si>
  <si>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</si>
  <si>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</si>
  <si>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</si>
  <si>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</si>
  <si>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</si>
  <si>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</si>
  <si>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</si>
  <si>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</si>
  <si>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</si>
  <si>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</si>
  <si>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</si>
  <si>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</si>
  <si>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</si>
  <si>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</si>
  <si>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</si>
  <si>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</si>
  <si>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</si>
  <si>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</si>
  <si>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</si>
  <si>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</si>
  <si>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</si>
  <si>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</si>
  <si>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</si>
  <si>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</si>
  <si>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</si>
  <si>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</si>
  <si>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</si>
  <si>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</si>
  <si>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</si>
  <si>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</si>
  <si>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</si>
  <si>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</si>
  <si>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</si>
  <si>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</si>
  <si>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</si>
  <si>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</si>
  <si>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</si>
  <si>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</si>
  <si>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</si>
  <si>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</si>
  <si>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</si>
  <si>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</si>
  <si>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</si>
  <si>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</si>
  <si>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</si>
  <si>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</si>
  <si>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</si>
  <si>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</si>
  <si>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</si>
  <si>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</si>
  <si>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</si>
  <si>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</si>
  <si>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</si>
  <si>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</si>
  <si>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</si>
  <si>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</si>
  <si>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</si>
  <si>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</si>
  <si>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</si>
  <si>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</si>
  <si>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</si>
  <si>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</si>
  <si>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</si>
  <si>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</si>
  <si>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</si>
  <si>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</si>
  <si>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</si>
  <si>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</si>
  <si>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</si>
  <si>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</si>
  <si>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</si>
  <si>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</si>
  <si>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</si>
  <si>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</si>
  <si>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</si>
  <si>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</si>
  <si>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</si>
  <si>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</si>
  <si>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</si>
  <si>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</si>
  <si>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</si>
  <si>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</si>
  <si>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</si>
  <si>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</si>
  <si>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</si>
  <si>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</si>
  <si>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</si>
  <si>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</si>
  <si>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</si>
  <si>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</si>
  <si>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</si>
  <si>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</si>
  <si>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</si>
  <si>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</si>
  <si>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</si>
  <si>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</si>
  <si>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</si>
  <si>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</si>
  <si>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</si>
  <si>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</si>
  <si>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</si>
  <si>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</si>
  <si>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</si>
  <si>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</si>
  <si>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</si>
  <si>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</si>
  <si>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</si>
  <si>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</si>
  <si>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</si>
  <si>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</si>
  <si>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</si>
  <si>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</si>
  <si>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</si>
  <si>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</si>
  <si>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</si>
  <si>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</si>
  <si>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</si>
  <si>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</si>
  <si>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</si>
  <si>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</si>
  <si>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</si>
  <si>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</si>
  <si>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</si>
  <si>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</si>
  <si>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</si>
  <si>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</si>
  <si>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</si>
  <si>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</si>
  <si>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</si>
  <si>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</si>
  <si>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</si>
  <si>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</si>
  <si>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</si>
  <si>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</si>
  <si>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</si>
  <si>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</si>
  <si>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</si>
  <si>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</si>
  <si>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</si>
  <si>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</si>
  <si>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</si>
  <si>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</si>
  <si>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</si>
  <si>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</si>
  <si>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</si>
  <si>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</si>
  <si>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</si>
  <si>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</si>
  <si>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</si>
  <si>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</si>
  <si>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</si>
  <si>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</si>
  <si>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</si>
  <si>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</si>
  <si>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</si>
  <si>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</si>
  <si>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</si>
  <si>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</si>
  <si>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</si>
  <si>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</si>
  <si>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</si>
  <si>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</si>
  <si>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</si>
  <si>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</si>
  <si>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</si>
  <si>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</si>
  <si>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</si>
  <si>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</si>
  <si>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</si>
  <si>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</si>
  <si>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</si>
  <si>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</si>
  <si>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</si>
  <si>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</si>
  <si>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</si>
  <si>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</si>
  <si>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</si>
  <si>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</si>
  <si>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</si>
  <si>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</si>
  <si>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</si>
  <si>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</si>
  <si>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</si>
  <si>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</si>
  <si>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</si>
  <si>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</si>
  <si>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</si>
  <si>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</si>
  <si>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</si>
  <si>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</si>
  <si>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</si>
  <si>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</si>
  <si>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</si>
  <si>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</si>
  <si>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</si>
  <si>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</si>
  <si>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</si>
  <si>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</si>
  <si>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</si>
  <si>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</si>
  <si>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</si>
  <si>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</si>
  <si>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</si>
  <si>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</si>
  <si>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</si>
  <si>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</si>
  <si>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</si>
  <si>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</si>
  <si>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</si>
  <si>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</si>
  <si>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</si>
  <si>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</si>
  <si>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</si>
  <si>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</si>
  <si>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</si>
  <si>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</si>
  <si>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</si>
  <si>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</si>
  <si>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</si>
  <si>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</si>
  <si>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</si>
  <si>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</si>
  <si>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</si>
  <si>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</si>
  <si>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</si>
  <si>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</si>
  <si>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</si>
  <si>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</si>
  <si>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</si>
  <si>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</si>
  <si>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</si>
  <si>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</si>
  <si>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</si>
  <si>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</si>
  <si>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</si>
  <si>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</si>
  <si>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</si>
  <si>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</si>
  <si>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</si>
  <si>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</si>
  <si>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</si>
  <si>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</si>
  <si>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</si>
  <si>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</si>
  <si>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</si>
  <si>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</si>
  <si>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</si>
  <si>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</si>
  <si>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</si>
  <si>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</si>
  <si>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</si>
  <si>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</si>
  <si>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</si>
  <si>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</si>
  <si>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</si>
  <si>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</si>
  <si>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</si>
  <si>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</si>
  <si>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</si>
  <si>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</si>
  <si>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</si>
  <si>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</si>
  <si>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</si>
  <si>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</si>
  <si>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</si>
  <si>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</si>
  <si>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</si>
  <si>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</si>
  <si>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</si>
  <si>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</si>
  <si>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</si>
  <si>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</si>
  <si>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</si>
  <si>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</si>
  <si>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</si>
  <si>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</si>
  <si>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</si>
  <si>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</si>
  <si>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</si>
  <si>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</si>
  <si>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</si>
  <si>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</si>
  <si>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</si>
  <si>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</si>
  <si>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</si>
  <si>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</si>
  <si>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</si>
  <si>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</si>
  <si>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</si>
  <si>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</si>
  <si>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</si>
  <si>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</si>
  <si>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</si>
  <si>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</si>
  <si>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</si>
  <si>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</si>
  <si>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</si>
  <si>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</si>
  <si>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</si>
  <si>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</si>
  <si>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</si>
  <si>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</si>
  <si>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</si>
  <si>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</si>
  <si>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</si>
  <si>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</si>
  <si>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</si>
  <si>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</si>
  <si>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</si>
  <si>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</si>
  <si>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</si>
  <si>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</si>
  <si>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</si>
  <si>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</si>
  <si>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</si>
  <si>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</si>
  <si>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</si>
  <si>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</si>
  <si>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</si>
  <si>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</si>
  <si>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</si>
  <si>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</si>
  <si>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</si>
  <si>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</si>
  <si>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</si>
  <si>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</si>
  <si>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</si>
  <si>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</si>
  <si>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</si>
  <si>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</si>
  <si>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</si>
  <si>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</si>
  <si>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</si>
  <si>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</si>
  <si>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</si>
  <si>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</si>
  <si>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</si>
  <si>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</si>
  <si>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</si>
  <si>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</si>
  <si>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</si>
  <si>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</si>
  <si>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</si>
  <si>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</si>
  <si>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</si>
  <si>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</si>
  <si>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</si>
  <si>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</si>
  <si>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</si>
  <si>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</si>
  <si>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</si>
  <si>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</si>
  <si>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</si>
  <si>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</si>
  <si>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</si>
  <si>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</si>
  <si>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</si>
  <si>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</si>
  <si>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</si>
  <si>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</si>
  <si>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</si>
  <si>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</si>
  <si>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</si>
  <si>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</si>
  <si>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</si>
  <si>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</si>
  <si>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</si>
  <si>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</si>
  <si>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</si>
  <si>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</si>
  <si>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</si>
  <si>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</si>
  <si>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</si>
  <si>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</si>
  <si>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</si>
  <si>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</si>
  <si>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</si>
  <si>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</si>
  <si>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</si>
  <si>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</si>
  <si>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</si>
  <si>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</si>
  <si>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</si>
  <si>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</si>
  <si>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</si>
  <si>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</si>
  <si>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</si>
  <si>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</si>
  <si>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</si>
  <si>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</si>
  <si>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</si>
  <si>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</si>
  <si>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</si>
  <si>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</si>
  <si>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</si>
  <si>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</si>
  <si>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</si>
  <si>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</si>
  <si>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</si>
  <si>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</si>
  <si>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</si>
  <si>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</si>
  <si>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</si>
  <si>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</si>
  <si>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</si>
  <si>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</si>
  <si>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</si>
  <si>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</si>
  <si>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</si>
  <si>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</si>
  <si>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</si>
  <si>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</si>
  <si>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</si>
  <si>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</si>
  <si>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</si>
  <si>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</si>
  <si>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</si>
  <si>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</si>
  <si>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</si>
  <si>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</si>
  <si>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</si>
  <si>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</si>
  <si>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</si>
  <si>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</si>
  <si>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</si>
  <si>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</si>
  <si>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</si>
  <si>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</si>
  <si>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</si>
  <si>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</si>
  <si>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</si>
  <si>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</si>
  <si>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</si>
  <si>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</si>
  <si>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</si>
  <si>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</si>
  <si>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</si>
  <si>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</si>
  <si>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</si>
  <si>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</si>
  <si>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</si>
  <si>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</si>
  <si>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</si>
  <si>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</si>
  <si>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</si>
  <si>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</si>
  <si>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</si>
  <si>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</si>
  <si>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</si>
  <si>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</si>
  <si>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</si>
  <si>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</si>
  <si>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</si>
  <si>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</si>
  <si>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</si>
  <si>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</si>
  <si>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</si>
  <si>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</si>
  <si>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</si>
  <si>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</si>
  <si>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</si>
  <si>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</si>
  <si>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</si>
  <si>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</si>
  <si>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</si>
  <si>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</si>
  <si>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</si>
  <si>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</si>
  <si>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</si>
  <si>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</si>
  <si>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</si>
  <si>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</si>
  <si>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</si>
  <si>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</si>
  <si>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</si>
  <si>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</si>
  <si>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</si>
  <si>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</si>
  <si>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</si>
  <si>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</si>
  <si>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</si>
  <si>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</si>
  <si>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</si>
  <si>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</si>
  <si>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</si>
  <si>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</si>
  <si>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</si>
  <si>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</si>
  <si>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</si>
  <si>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</si>
  <si>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</si>
  <si>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</si>
  <si>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</si>
  <si>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</si>
  <si>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</si>
  <si>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</si>
  <si>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</si>
  <si>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</si>
  <si>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</si>
  <si>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</si>
  <si>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</si>
  <si>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</si>
  <si>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</si>
  <si>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</si>
  <si>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</si>
  <si>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</si>
  <si>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</si>
  <si>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</si>
  <si>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</si>
  <si>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</si>
  <si>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</si>
  <si>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</si>
  <si>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</si>
  <si>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</si>
  <si>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</si>
  <si>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</si>
  <si>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</si>
  <si>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</si>
  <si>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</si>
  <si>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</si>
  <si>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</si>
  <si>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</si>
  <si>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</si>
  <si>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</si>
  <si>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</si>
  <si>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</si>
  <si>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</si>
  <si>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</si>
  <si>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</si>
  <si>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</si>
  <si>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</si>
  <si>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</si>
  <si>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</si>
  <si>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</si>
  <si>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</si>
  <si>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</si>
  <si>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</si>
  <si>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</si>
  <si>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</si>
  <si>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</si>
  <si>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</si>
  <si>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</si>
  <si>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</si>
  <si>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</si>
  <si>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</si>
  <si>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</si>
  <si>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</si>
  <si>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</si>
  <si>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</si>
  <si>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</si>
  <si>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</si>
  <si>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</si>
  <si>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</si>
  <si>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</si>
  <si>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</si>
  <si>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</si>
  <si>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</si>
  <si>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</si>
  <si>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</si>
  <si>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</si>
  <si>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</si>
  <si>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</si>
  <si>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</si>
  <si>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</si>
  <si>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</si>
  <si>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</si>
  <si>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</si>
  <si>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</si>
  <si>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</si>
  <si>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</si>
  <si>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</si>
  <si>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</si>
  <si>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</si>
  <si>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</si>
  <si>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</si>
  <si>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</si>
  <si>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</si>
  <si>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</si>
  <si>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</si>
  <si>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</si>
  <si>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</si>
  <si>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</si>
  <si>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</si>
  <si>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</si>
  <si>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</si>
  <si>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</si>
  <si>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</si>
  <si>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</si>
  <si>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</si>
  <si>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</si>
  <si>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</si>
  <si>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</si>
  <si>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</si>
  <si>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</si>
  <si>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</si>
  <si>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</si>
  <si>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</si>
  <si>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</si>
  <si>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</si>
  <si>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</si>
  <si>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</si>
  <si>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</si>
  <si>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</si>
  <si>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</si>
  <si>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</si>
  <si>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</si>
  <si>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</si>
  <si>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</si>
  <si>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</si>
  <si>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</si>
  <si>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</si>
  <si>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</si>
  <si>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</si>
  <si>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</si>
  <si>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</si>
  <si>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</si>
  <si>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</si>
  <si>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</si>
  <si>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</si>
  <si>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</si>
  <si>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</si>
  <si>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</si>
  <si>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</si>
  <si>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</si>
  <si>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</si>
  <si>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</si>
  <si>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</si>
  <si>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</si>
  <si>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</si>
  <si>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</si>
  <si>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</si>
  <si>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</si>
  <si>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</si>
  <si>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</si>
  <si>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</si>
  <si>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</si>
  <si>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</si>
  <si>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</si>
  <si>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</si>
  <si>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</si>
  <si>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</si>
  <si>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</si>
  <si>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</si>
  <si>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</si>
  <si>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</si>
  <si>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</si>
  <si>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</si>
  <si>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</si>
  <si>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</si>
  <si>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</si>
  <si>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</si>
  <si>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</si>
  <si>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</si>
  <si>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</si>
  <si>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</si>
  <si>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</si>
  <si>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</si>
  <si>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</si>
  <si>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</si>
  <si>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</si>
  <si>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</si>
  <si>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</si>
  <si>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</si>
  <si>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</si>
  <si>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</si>
  <si>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</si>
  <si>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</si>
  <si>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</si>
  <si>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</si>
  <si>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</si>
  <si>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</si>
  <si>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</si>
  <si>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</si>
  <si>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</si>
  <si>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</si>
  <si>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</si>
  <si>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</si>
  <si>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</si>
  <si>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</si>
  <si>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</si>
  <si>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</si>
  <si>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</si>
  <si>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</si>
  <si>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</si>
  <si>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</si>
  <si>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</si>
  <si>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</si>
  <si>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</si>
  <si>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</si>
  <si>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</si>
  <si>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</si>
  <si>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</si>
  <si>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</si>
  <si>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</si>
  <si>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</si>
  <si>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</si>
  <si>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</si>
  <si>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</si>
  <si>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</si>
  <si>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</si>
  <si>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</si>
  <si>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</si>
  <si>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</si>
  <si>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</si>
  <si>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</si>
  <si>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</si>
  <si>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</si>
  <si>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</si>
  <si>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</si>
  <si>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</si>
  <si>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</si>
  <si>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</si>
  <si>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</si>
  <si>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</si>
  <si>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</si>
  <si>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</si>
  <si>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</si>
  <si>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</si>
  <si>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</si>
  <si>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</si>
  <si>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</si>
  <si>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</si>
  <si>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</si>
  <si>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</si>
  <si>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</si>
  <si>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</si>
  <si>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</si>
  <si>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</si>
  <si>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</si>
  <si>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</si>
  <si>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</si>
  <si>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</si>
  <si>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</si>
  <si>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</si>
  <si>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</si>
  <si>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</si>
  <si>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</si>
  <si>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</si>
  <si>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</si>
  <si>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</si>
  <si>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</si>
  <si>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</si>
  <si>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</si>
  <si>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</si>
  <si>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</si>
  <si>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</si>
  <si>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</si>
  <si>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</si>
  <si>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</si>
  <si>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</si>
  <si>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</si>
  <si>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</si>
  <si>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</si>
  <si>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</si>
  <si>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</si>
  <si>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</si>
  <si>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</si>
  <si>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</si>
  <si>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</si>
  <si>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</si>
  <si>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</si>
  <si>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</si>
  <si>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</si>
  <si>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</si>
  <si>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</si>
  <si>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</si>
  <si>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</si>
  <si>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</si>
  <si>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</si>
  <si>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</si>
  <si>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</si>
  <si>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</si>
  <si>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</si>
  <si>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</si>
  <si>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</si>
  <si>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</si>
  <si>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</si>
  <si>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</si>
  <si>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</si>
  <si>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</si>
  <si>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</si>
  <si>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</si>
  <si>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</si>
  <si>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</si>
  <si>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</si>
  <si>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</si>
  <si>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</si>
  <si>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</si>
  <si>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</si>
  <si>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</si>
  <si>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</si>
  <si>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</si>
  <si>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</si>
  <si>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</si>
  <si>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</si>
  <si>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</si>
  <si>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</si>
  <si>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</si>
  <si>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</si>
  <si>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</si>
  <si>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</si>
  <si>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</si>
  <si>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</si>
  <si>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</si>
  <si>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</si>
  <si>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</si>
  <si>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</si>
  <si>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</si>
  <si>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</si>
  <si>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</si>
  <si>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</si>
  <si>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</si>
  <si>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</si>
  <si>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</si>
  <si>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</si>
  <si>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</si>
  <si>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</si>
  <si>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</si>
  <si>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</si>
  <si>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</si>
  <si>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</si>
  <si>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</si>
  <si>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</si>
  <si>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</si>
  <si>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</si>
  <si>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</si>
  <si>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</si>
  <si>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</si>
  <si>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</si>
  <si>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</si>
  <si>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</si>
  <si>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</si>
  <si>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</si>
  <si>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</si>
  <si>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</si>
  <si>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</si>
  <si>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</si>
  <si>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</si>
  <si>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</si>
  <si>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</si>
  <si>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</si>
  <si>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</si>
  <si>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</si>
  <si>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</si>
  <si>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</si>
  <si>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</si>
  <si>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</si>
  <si>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</si>
  <si>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</si>
  <si>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</si>
  <si>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</si>
  <si>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</si>
  <si>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</si>
  <si>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</si>
  <si>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</si>
  <si>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</si>
  <si>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</si>
  <si>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</si>
  <si>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</si>
  <si>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</si>
  <si>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</si>
  <si>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</si>
  <si>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</si>
  <si>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</si>
  <si>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</si>
  <si>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</si>
  <si>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</si>
  <si>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</si>
  <si>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</si>
  <si>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</si>
  <si>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</si>
  <si>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</si>
  <si>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</si>
  <si>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</si>
  <si>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</si>
  <si>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</si>
  <si>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</si>
  <si>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</si>
  <si>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</si>
  <si>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</si>
  <si>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</si>
  <si>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</si>
  <si>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</si>
  <si>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</si>
  <si>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</si>
  <si>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</si>
  <si>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</si>
  <si>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</si>
  <si>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</si>
  <si>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</si>
  <si>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</si>
  <si>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</si>
  <si>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</si>
  <si>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</si>
  <si>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</si>
  <si>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</si>
  <si>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</si>
  <si>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</si>
  <si>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</si>
  <si>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</si>
  <si>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</si>
  <si>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</si>
  <si>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</si>
  <si>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</si>
  <si>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</si>
  <si>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</si>
  <si>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</si>
  <si>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</si>
  <si>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</si>
  <si>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</si>
  <si>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</si>
  <si>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</si>
  <si>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</si>
  <si>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</si>
  <si>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</si>
  <si>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</si>
  <si>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</si>
  <si>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</si>
  <si>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</si>
  <si>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</si>
  <si>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</si>
  <si>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</si>
  <si>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</si>
  <si>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</si>
  <si>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</si>
  <si>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</si>
  <si>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</si>
  <si>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</si>
  <si>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</si>
  <si>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</si>
  <si>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</si>
  <si>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</si>
  <si>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</si>
  <si>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</si>
  <si>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</si>
  <si>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</si>
  <si>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</si>
  <si>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</si>
  <si>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</si>
  <si>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</si>
  <si>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</si>
  <si>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</si>
  <si>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</si>
  <si>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</si>
  <si>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</si>
  <si>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</si>
  <si>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</si>
  <si>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</si>
  <si>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</si>
  <si>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</si>
  <si>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</si>
  <si>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</si>
  <si>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</si>
  <si>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</si>
  <si>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</si>
  <si>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</si>
  <si>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</si>
  <si>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</si>
  <si>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</si>
  <si>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</si>
  <si>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</si>
  <si>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</si>
  <si>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</si>
  <si>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</si>
  <si>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</si>
  <si>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</si>
  <si>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</si>
  <si>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</si>
  <si>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</si>
  <si>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</si>
  <si>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</si>
  <si>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</si>
  <si>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</si>
  <si>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</si>
  <si>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</si>
  <si>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</si>
  <si>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</si>
  <si>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</si>
  <si>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</si>
  <si>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</si>
  <si>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</si>
  <si>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</si>
  <si>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</si>
  <si>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</si>
  <si>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</si>
  <si>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</si>
  <si>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</si>
  <si>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</si>
  <si>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</si>
  <si>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</si>
  <si>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</si>
  <si>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</si>
  <si>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</si>
  <si>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</si>
  <si>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</si>
  <si>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</si>
  <si>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</si>
  <si>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</si>
  <si>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</si>
  <si>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</si>
  <si>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</si>
  <si>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</si>
  <si>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</si>
  <si>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</si>
  <si>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</si>
  <si>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</si>
  <si>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</si>
  <si>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</si>
  <si>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</si>
  <si>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</si>
  <si>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</si>
  <si>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</si>
  <si>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</si>
  <si>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</si>
  <si>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</si>
  <si>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</si>
  <si>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</si>
  <si>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</si>
  <si>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</si>
  <si>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</si>
  <si>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</si>
  <si>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</si>
  <si>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</si>
  <si>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</si>
  <si>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</si>
  <si>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</si>
  <si>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</si>
  <si>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</si>
  <si>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</si>
  <si>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</si>
  <si>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</si>
  <si>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</si>
  <si>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</si>
  <si>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</si>
  <si>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</si>
  <si>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</si>
  <si>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</si>
  <si>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</si>
  <si>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</si>
  <si>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</si>
  <si>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</si>
  <si>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</si>
  <si>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</si>
  <si>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</si>
  <si>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</si>
  <si>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</si>
  <si>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</si>
  <si>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</si>
  <si>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</si>
  <si>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</si>
  <si>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</si>
  <si>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</si>
  <si>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</si>
  <si>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</si>
  <si>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</si>
  <si>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</si>
  <si>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</si>
  <si>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</si>
  <si>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</si>
  <si>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</si>
  <si>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</si>
  <si>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</si>
  <si>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</si>
  <si>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</si>
  <si>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</si>
  <si>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</si>
  <si>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</si>
  <si>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</si>
  <si>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</si>
  <si>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</si>
  <si>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</si>
  <si>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</si>
  <si>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</si>
  <si>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</si>
  <si>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</si>
  <si>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</si>
  <si>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</si>
  <si>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</si>
  <si>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</si>
  <si>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</si>
  <si>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</si>
  <si>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</si>
  <si>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</si>
  <si>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</si>
  <si>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</si>
  <si>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</si>
  <si>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</si>
  <si>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</si>
  <si>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</si>
  <si>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</si>
  <si>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</si>
  <si>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</si>
  <si>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</si>
  <si>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</si>
  <si>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</si>
  <si>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</si>
  <si>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</si>
  <si>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</si>
  <si>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</si>
  <si>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</si>
  <si>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</si>
  <si>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</si>
  <si>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</si>
  <si>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</si>
  <si>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</si>
  <si>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</si>
  <si>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</si>
  <si>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</si>
  <si>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</si>
  <si>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</si>
  <si>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</si>
  <si>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</si>
  <si>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</si>
  <si>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</si>
  <si>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</si>
  <si>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</si>
  <si>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</si>
  <si>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</si>
  <si>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</si>
  <si>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</si>
  <si>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</si>
  <si>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</si>
  <si>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</si>
  <si>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</si>
  <si>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</si>
  <si>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</si>
  <si>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</si>
  <si>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</si>
  <si>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</si>
  <si>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</si>
  <si>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</si>
  <si>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</si>
  <si>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</si>
  <si>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</si>
  <si>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</si>
  <si>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</si>
  <si>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</si>
  <si>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</si>
  <si>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</si>
  <si>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</si>
  <si>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</si>
  <si>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</si>
  <si>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</si>
  <si>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</si>
  <si>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</si>
  <si>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</si>
  <si>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</si>
  <si>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</si>
  <si>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</si>
  <si>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</si>
  <si>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</si>
  <si>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</si>
  <si>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</si>
  <si>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</si>
  <si>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</si>
  <si>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</si>
  <si>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</si>
  <si>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</si>
  <si>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</si>
  <si>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</si>
  <si>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</si>
  <si>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</si>
  <si>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</si>
  <si>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</si>
  <si>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</si>
  <si>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</si>
  <si>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</si>
  <si>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</si>
  <si>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</si>
  <si>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</si>
  <si>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</si>
  <si>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</si>
  <si>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</si>
  <si>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</si>
  <si>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</si>
  <si>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</si>
  <si>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</si>
  <si>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</si>
  <si>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</si>
  <si>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</si>
  <si>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</si>
  <si>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</si>
  <si>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</si>
  <si>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</si>
  <si>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</si>
  <si>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</si>
  <si>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</si>
  <si>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</si>
  <si>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</si>
  <si>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</si>
  <si>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</si>
  <si>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</si>
  <si>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</si>
  <si>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</si>
  <si>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</si>
  <si>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</si>
  <si>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</si>
  <si>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</si>
  <si>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</si>
  <si>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</si>
  <si>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</si>
  <si>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</si>
  <si>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</si>
  <si>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</si>
  <si>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</si>
  <si>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</si>
  <si>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</si>
  <si>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</si>
  <si>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</si>
  <si>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</si>
  <si>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</si>
  <si>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</si>
  <si>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</si>
  <si>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</si>
  <si>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</si>
  <si>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</si>
  <si>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</si>
  <si>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</si>
  <si>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</si>
  <si>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</si>
  <si>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</si>
  <si>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</si>
  <si>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</si>
  <si>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</si>
  <si>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</si>
  <si>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</si>
  <si>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</si>
  <si>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</si>
  <si>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</si>
  <si>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</si>
  <si>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</si>
  <si>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</si>
  <si>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</si>
  <si>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</si>
  <si>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</si>
  <si>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</si>
  <si>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</si>
  <si>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</si>
  <si>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</si>
  <si>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</si>
  <si>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</si>
  <si>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</si>
  <si>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</si>
  <si>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</si>
  <si>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</si>
  <si>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</si>
  <si>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</si>
  <si>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</si>
  <si>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</si>
  <si>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</si>
  <si>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</si>
  <si>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</si>
  <si>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</si>
  <si>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</si>
  <si>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</si>
  <si>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</si>
  <si>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</si>
  <si>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</si>
  <si>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</si>
  <si>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</si>
  <si>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</si>
  <si>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</si>
  <si>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</si>
  <si>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</si>
  <si>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</si>
  <si>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</si>
  <si>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</si>
  <si>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</si>
  <si>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</si>
  <si>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</si>
  <si>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</si>
  <si>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</si>
  <si>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</si>
  <si>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</si>
  <si>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</si>
  <si>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</si>
  <si>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</si>
  <si>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</si>
  <si>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</si>
  <si>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</si>
  <si>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</si>
  <si>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</si>
  <si>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</si>
  <si>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</si>
  <si>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</si>
  <si>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</si>
  <si>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</si>
  <si>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</si>
  <si>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</si>
  <si>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</si>
  <si>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</si>
  <si>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</si>
  <si>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</si>
  <si>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</si>
  <si>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</si>
  <si>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</si>
  <si>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</si>
  <si>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</si>
  <si>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</si>
  <si>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</si>
  <si>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</si>
  <si>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</si>
  <si>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</si>
  <si>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</si>
  <si>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</si>
  <si>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</si>
  <si>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</si>
  <si>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</si>
  <si>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</si>
  <si>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</si>
  <si>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</si>
  <si>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</si>
  <si>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</si>
  <si>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</si>
  <si>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</si>
  <si>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</si>
  <si>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</si>
  <si>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</si>
  <si>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</si>
  <si>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</si>
  <si>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</si>
  <si>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</si>
  <si>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</si>
  <si>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</si>
  <si>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</si>
  <si>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</si>
  <si>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</si>
  <si>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</si>
  <si>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</si>
  <si>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</si>
  <si>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</si>
  <si>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</si>
  <si>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</si>
  <si>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</si>
  <si>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</si>
  <si>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</si>
  <si>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</si>
  <si>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</si>
  <si>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</si>
  <si>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</si>
  <si>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</si>
  <si>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</si>
  <si>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</si>
  <si>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</si>
  <si>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</si>
  <si>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</si>
  <si>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</si>
  <si>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</si>
  <si>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</si>
  <si>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</si>
  <si>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</si>
  <si>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</si>
  <si>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</si>
  <si>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</si>
  <si>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</si>
  <si>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</si>
  <si>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</si>
  <si>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</si>
  <si>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</si>
  <si>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</si>
  <si>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</si>
  <si>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</si>
  <si>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</si>
  <si>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</si>
  <si>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</si>
  <si>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</si>
  <si>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</si>
  <si>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</si>
  <si>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</si>
  <si>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</si>
  <si>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</si>
  <si>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</si>
  <si>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</si>
  <si>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</si>
  <si>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</si>
  <si>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</si>
  <si>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</si>
  <si>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</si>
  <si>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</si>
  <si>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</si>
  <si>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</si>
  <si>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</si>
  <si>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</si>
  <si>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</si>
  <si>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</si>
  <si>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</si>
  <si>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</si>
  <si>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</si>
  <si>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</si>
  <si>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</si>
  <si>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</si>
  <si>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</si>
  <si>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</si>
  <si>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</si>
  <si>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</si>
  <si>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</si>
  <si>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</si>
  <si>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</si>
  <si>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</si>
  <si>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</si>
  <si>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</si>
  <si>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</si>
  <si>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</si>
  <si>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</si>
  <si>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</si>
  <si>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</si>
  <si>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</si>
  <si>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</si>
  <si>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</si>
  <si>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</si>
  <si>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</si>
  <si>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</si>
  <si>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</si>
  <si>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</si>
  <si>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</si>
  <si>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</si>
  <si>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</si>
  <si>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</si>
  <si>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</si>
  <si>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</si>
  <si>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</si>
  <si>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</si>
  <si>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</si>
  <si>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</si>
  <si>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</si>
  <si>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</si>
  <si>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</si>
  <si>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</si>
  <si>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</si>
  <si>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</si>
  <si>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</si>
  <si>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</si>
  <si>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</si>
  <si>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</si>
  <si>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</si>
  <si>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</si>
  <si>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</si>
  <si>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</si>
  <si>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</si>
  <si>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</si>
  <si>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</si>
  <si>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</si>
  <si>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</si>
  <si>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</si>
  <si>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</si>
  <si>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</si>
  <si>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</si>
  <si>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</si>
  <si>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</si>
  <si>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</si>
  <si>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</si>
  <si>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</si>
  <si>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</si>
  <si>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</si>
  <si>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</si>
  <si>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</si>
  <si>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</si>
  <si>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</si>
  <si>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</si>
  <si>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</si>
  <si>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</si>
  <si>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</si>
  <si>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</si>
  <si>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</si>
  <si>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</si>
  <si>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</si>
  <si>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</si>
  <si>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</si>
  <si>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</si>
  <si>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</si>
  <si>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</si>
  <si>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</si>
  <si>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</si>
  <si>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</si>
  <si>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</si>
  <si>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</si>
  <si>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</si>
  <si>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</si>
  <si>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</si>
  <si>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</si>
  <si>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</si>
  <si>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</si>
  <si>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</si>
  <si>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</si>
  <si>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</si>
  <si>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</si>
  <si>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</si>
  <si>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</si>
  <si>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</si>
  <si>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</si>
  <si>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</si>
  <si>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</si>
  <si>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</si>
  <si>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</si>
  <si>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</si>
  <si>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</si>
  <si>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</si>
  <si>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</si>
  <si>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</si>
  <si>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</si>
  <si>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</si>
  <si>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</si>
  <si>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</si>
  <si>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</si>
  <si>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</si>
  <si>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</si>
  <si>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</si>
  <si>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</si>
  <si>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</si>
  <si>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</si>
  <si>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</si>
  <si>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</si>
  <si>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</si>
  <si>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</si>
  <si>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</si>
  <si>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</si>
  <si>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</si>
  <si>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</si>
  <si>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</si>
  <si>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</si>
  <si>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</si>
  <si>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</si>
  <si>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</si>
  <si>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</si>
  <si>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</si>
  <si>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</si>
  <si>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</si>
  <si>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</si>
  <si>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</si>
  <si>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</si>
  <si>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</si>
  <si>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</si>
  <si>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</si>
  <si>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</si>
  <si>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</si>
  <si>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</si>
  <si>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</si>
  <si>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</si>
  <si>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</si>
  <si>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</si>
  <si>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</si>
  <si>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</si>
  <si>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</si>
  <si>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</si>
  <si>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</si>
  <si>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</si>
  <si>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</si>
  <si>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</si>
  <si>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</si>
  <si>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</si>
  <si>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</si>
  <si>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</si>
  <si>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</si>
  <si>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</si>
  <si>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</si>
  <si>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</si>
  <si>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</si>
  <si>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</si>
  <si>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</si>
  <si>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</si>
  <si>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</si>
  <si>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</si>
  <si>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</si>
  <si>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</si>
  <si>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</si>
  <si>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</si>
  <si>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</si>
  <si>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</si>
  <si>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</si>
  <si>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</si>
  <si>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</si>
  <si>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</si>
  <si>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</si>
  <si>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</si>
  <si>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</si>
  <si>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</si>
  <si>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</si>
  <si>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</si>
  <si>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</si>
  <si>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</si>
  <si>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</si>
  <si>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</si>
  <si>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</si>
  <si>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</si>
  <si>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</si>
  <si>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</si>
  <si>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</si>
  <si>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</si>
  <si>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</si>
  <si>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</si>
  <si>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</si>
  <si>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</si>
  <si>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</si>
  <si>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</si>
  <si>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</si>
  <si>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</si>
  <si>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</si>
  <si>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</si>
  <si>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</si>
  <si>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</si>
  <si>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</si>
  <si>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</si>
  <si>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</si>
  <si>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</si>
  <si>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</si>
  <si>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</si>
  <si>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</si>
  <si>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</si>
  <si>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</si>
  <si>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</si>
  <si>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</si>
  <si>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</si>
  <si>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</si>
  <si>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</si>
  <si>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</si>
  <si>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</si>
  <si>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</si>
  <si>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</si>
  <si>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</si>
  <si>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</si>
  <si>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</si>
  <si>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</si>
  <si>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</si>
  <si>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</si>
  <si>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</si>
  <si>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</si>
  <si>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</si>
  <si>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</si>
  <si>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</si>
  <si>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</si>
  <si>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</si>
  <si>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</si>
  <si>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</si>
  <si>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</si>
  <si>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</si>
  <si>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</si>
  <si>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</si>
  <si>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</si>
  <si>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</si>
  <si>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</si>
  <si>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</si>
  <si>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</si>
  <si>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</si>
  <si>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</si>
  <si>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</si>
  <si>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</si>
  <si>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</si>
  <si>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</si>
  <si>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</si>
  <si>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</si>
  <si>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</si>
  <si>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</si>
  <si>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</si>
  <si>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</si>
  <si>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</si>
  <si>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</si>
  <si>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</si>
  <si>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</si>
  <si>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</si>
  <si>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</si>
  <si>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</si>
  <si>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</si>
  <si>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</si>
  <si>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</si>
  <si>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</si>
  <si>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</si>
  <si>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</si>
  <si>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</si>
  <si>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</si>
  <si>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</si>
  <si>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</si>
  <si>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</si>
  <si>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</si>
  <si>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</si>
  <si>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</si>
  <si>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</si>
  <si>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</si>
  <si>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</si>
  <si>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</si>
  <si>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</si>
  <si>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</si>
  <si>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</si>
  <si>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</si>
  <si>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</si>
  <si>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</si>
  <si>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</si>
  <si>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</si>
  <si>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</si>
  <si>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</si>
  <si>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</si>
  <si>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</si>
  <si>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</si>
  <si>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</si>
  <si>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</si>
  <si>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</si>
  <si>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</si>
  <si>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</si>
  <si>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</si>
  <si>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</si>
  <si>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</si>
  <si>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</si>
  <si>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</si>
  <si>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</si>
  <si>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</si>
  <si>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</si>
  <si>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</si>
  <si>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</si>
  <si>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</si>
  <si>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</si>
  <si>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</si>
  <si>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</si>
  <si>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</si>
  <si>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</si>
  <si>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</si>
  <si>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</si>
  <si>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</si>
  <si>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</si>
  <si>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</si>
  <si>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</si>
  <si>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</si>
  <si>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</si>
  <si>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</si>
  <si>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</si>
  <si>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</si>
  <si>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</si>
  <si>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</si>
  <si>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</si>
  <si>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</si>
  <si>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</si>
  <si>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</si>
  <si>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</si>
  <si>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</si>
  <si>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</si>
  <si>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</si>
  <si>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</si>
  <si>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</si>
  <si>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</si>
  <si>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</si>
  <si>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</si>
  <si>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</si>
  <si>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</si>
  <si>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</si>
  <si>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</si>
  <si>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</si>
  <si>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</si>
  <si>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</si>
  <si>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</si>
  <si>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</si>
  <si>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</si>
  <si>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</si>
  <si>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</si>
  <si>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</si>
  <si>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</si>
  <si>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</si>
  <si>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</si>
  <si>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</si>
  <si>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</si>
  <si>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</si>
  <si>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</si>
  <si>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</si>
  <si>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</si>
  <si>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</si>
  <si>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</si>
  <si>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</si>
  <si>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</si>
  <si>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</si>
  <si>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</si>
  <si>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</si>
  <si>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</si>
  <si>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</si>
  <si>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</si>
  <si>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</si>
  <si>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</si>
  <si>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</si>
  <si>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</si>
  <si>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</si>
  <si>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</si>
  <si>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</si>
  <si>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</si>
  <si>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</si>
  <si>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</si>
  <si>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</si>
  <si>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</si>
  <si>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</si>
  <si>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</si>
  <si>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</si>
  <si>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</si>
  <si>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</si>
  <si>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</si>
  <si>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</si>
  <si>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</si>
  <si>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</si>
  <si>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</si>
  <si>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</si>
  <si>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</si>
  <si>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</si>
  <si>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</si>
  <si>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</si>
  <si>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</si>
  <si>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</si>
  <si>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</si>
  <si>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</si>
  <si>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</si>
  <si>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</si>
  <si>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</si>
  <si>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</si>
  <si>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</si>
  <si>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</si>
  <si>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</si>
  <si>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</si>
  <si>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</si>
  <si>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</si>
  <si>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</si>
  <si>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</si>
  <si>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</si>
  <si>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</si>
  <si>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</si>
  <si>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</si>
  <si>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</si>
  <si>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</si>
  <si>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</si>
  <si>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</si>
  <si>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</si>
  <si>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</si>
  <si>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</si>
  <si>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</si>
  <si>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</si>
  <si>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</si>
  <si>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</si>
  <si>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</si>
  <si>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</si>
  <si>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</si>
  <si>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</si>
  <si>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</si>
  <si>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</si>
  <si>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</si>
  <si>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</si>
  <si>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</si>
  <si>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</si>
  <si>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</si>
  <si>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</si>
  <si>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</si>
  <si>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</si>
  <si>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</si>
  <si>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</si>
  <si>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</si>
  <si>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</si>
  <si>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</si>
  <si>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</si>
  <si>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</si>
  <si>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</si>
  <si>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</si>
  <si>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</si>
  <si>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</si>
  <si>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</si>
  <si>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</si>
  <si>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</si>
  <si>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</si>
  <si>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</si>
  <si>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</si>
  <si>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</si>
  <si>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</si>
  <si>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</si>
  <si>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</si>
  <si>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</si>
  <si>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</si>
  <si>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</si>
  <si>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</si>
  <si>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</si>
  <si>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</si>
  <si>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</si>
  <si>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</si>
  <si>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</si>
  <si>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</si>
  <si>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</si>
  <si>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</si>
  <si>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</si>
  <si>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</si>
  <si>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</si>
  <si>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</si>
  <si>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</si>
  <si>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</si>
  <si>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</si>
  <si>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</si>
  <si>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</si>
  <si>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</si>
  <si>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</si>
  <si>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</si>
  <si>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</si>
  <si>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</si>
  <si>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</si>
  <si>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</si>
  <si>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</si>
  <si>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</si>
  <si>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</si>
  <si>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</si>
  <si>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</si>
  <si>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</si>
  <si>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</si>
  <si>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</si>
  <si>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</si>
  <si>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</si>
  <si>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</si>
  <si>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</si>
  <si>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</si>
  <si>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</si>
  <si>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</si>
  <si>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</si>
  <si>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</si>
  <si>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</si>
  <si>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</si>
  <si>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</si>
  <si>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</si>
  <si>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</si>
  <si>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</si>
  <si>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</si>
  <si>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</si>
  <si>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</si>
  <si>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</si>
  <si>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</si>
  <si>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</si>
  <si>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</si>
  <si>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</si>
  <si>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</si>
  <si>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</si>
  <si>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</si>
  <si>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</si>
  <si>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</si>
  <si>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</si>
  <si>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</si>
  <si>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</si>
  <si>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</si>
  <si>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</si>
  <si>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</si>
  <si>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</si>
  <si>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</si>
  <si>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</si>
  <si>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</si>
  <si>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</si>
  <si>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</si>
  <si>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</si>
  <si>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</si>
  <si>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</si>
  <si>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</si>
  <si>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</si>
  <si>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</si>
  <si>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</si>
  <si>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</si>
  <si>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</si>
  <si>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</si>
  <si>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</si>
  <si>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</si>
  <si>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</si>
  <si>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</si>
  <si>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</si>
  <si>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</si>
  <si>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</si>
  <si>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</si>
  <si>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</si>
  <si>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</si>
  <si>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</si>
  <si>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</si>
  <si>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</si>
  <si>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</si>
  <si>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</si>
  <si>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</si>
  <si>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</si>
  <si>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</si>
  <si>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</si>
  <si>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</si>
  <si>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</si>
  <si>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</si>
  <si>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</si>
  <si>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</si>
  <si>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</si>
  <si>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</si>
  <si>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</si>
  <si>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</si>
  <si>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</si>
  <si>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</si>
  <si>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</si>
  <si>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</si>
  <si>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</si>
  <si>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</si>
  <si>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</si>
  <si>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</si>
  <si>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</si>
  <si>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</si>
  <si>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</si>
  <si>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</si>
  <si>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</si>
  <si>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</si>
  <si>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</si>
  <si>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</si>
  <si>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</si>
  <si>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</si>
  <si>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</si>
  <si>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</si>
  <si>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</si>
  <si>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</si>
  <si>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</si>
  <si>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</si>
  <si>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</si>
  <si>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</si>
  <si>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</si>
  <si>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</si>
  <si>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</si>
  <si>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</si>
  <si>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</si>
  <si>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</si>
  <si>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</si>
  <si>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</si>
  <si>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</si>
  <si>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</si>
  <si>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</si>
  <si>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</si>
  <si>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</si>
  <si>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</si>
  <si>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</si>
  <si>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</si>
  <si>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</si>
  <si>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</si>
  <si>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</si>
  <si>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</si>
  <si>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</si>
  <si>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</si>
  <si>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</si>
  <si>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</si>
  <si>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</si>
  <si>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</si>
  <si>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</si>
  <si>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</si>
  <si>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</si>
  <si>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</si>
  <si>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</si>
  <si>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</si>
  <si>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</si>
  <si>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</si>
  <si>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</si>
  <si>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</si>
  <si>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</si>
  <si>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</si>
  <si>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</si>
  <si>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</si>
  <si>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</si>
  <si>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</si>
  <si>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</si>
  <si>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</si>
  <si>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</si>
  <si>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</si>
  <si>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</si>
  <si>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</si>
  <si>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</si>
  <si>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</si>
  <si>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</si>
  <si>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</si>
  <si>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</si>
  <si>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</si>
  <si>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</si>
  <si>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</si>
  <si>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</si>
  <si>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</si>
  <si>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</si>
  <si>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</si>
  <si>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</si>
  <si>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</si>
  <si>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</si>
  <si>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</si>
  <si>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</si>
  <si>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</si>
  <si>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</si>
  <si>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</si>
  <si>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</si>
  <si>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</si>
  <si>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</si>
  <si>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</si>
  <si>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</si>
  <si>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</si>
  <si>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</si>
  <si>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</si>
  <si>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</si>
  <si>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</si>
  <si>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</si>
  <si>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</si>
  <si>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</si>
  <si>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</si>
  <si>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</si>
  <si>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</si>
  <si>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</si>
  <si>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</si>
  <si>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</si>
  <si>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</si>
  <si>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</si>
  <si>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</si>
  <si>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</si>
  <si>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</si>
  <si>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</si>
  <si>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</si>
  <si>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</si>
  <si>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</si>
  <si>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</si>
  <si>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</si>
  <si>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</si>
  <si>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</si>
  <si>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</si>
  <si>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</si>
  <si>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</si>
  <si>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</si>
  <si>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</si>
  <si>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</si>
  <si>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</si>
  <si>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</si>
  <si>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</si>
  <si>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</si>
  <si>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</si>
  <si>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</si>
  <si>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</si>
  <si>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</si>
  <si>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</si>
  <si>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</si>
  <si>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</si>
  <si>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</si>
  <si>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</si>
  <si>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</si>
  <si>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</si>
  <si>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</si>
  <si>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</si>
  <si>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</si>
  <si>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</si>
  <si>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</si>
  <si>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</si>
  <si>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</si>
  <si>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</si>
  <si>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</si>
  <si>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</si>
  <si>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</si>
  <si>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</si>
  <si>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</si>
  <si>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</si>
  <si>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</si>
  <si>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</si>
  <si>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</si>
  <si>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</si>
  <si>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</si>
  <si>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</si>
  <si>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</si>
  <si>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</si>
  <si>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</si>
  <si>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</si>
  <si>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</si>
  <si>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</si>
  <si>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</si>
  <si>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</si>
  <si>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</si>
  <si>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</si>
  <si>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</si>
  <si>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</si>
  <si>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</si>
  <si>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</si>
  <si>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</si>
  <si>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</si>
  <si>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</si>
  <si>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</si>
  <si>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</si>
  <si>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</si>
  <si>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</si>
  <si>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</si>
  <si>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</si>
  <si>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</si>
  <si>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</si>
  <si>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</si>
  <si>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</si>
  <si>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</si>
  <si>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</si>
  <si>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</si>
  <si>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</si>
  <si>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</si>
  <si>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</si>
  <si>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</si>
  <si>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</si>
  <si>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</si>
  <si>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</si>
  <si>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</si>
  <si>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</si>
  <si>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</si>
  <si>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</si>
  <si>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</si>
  <si>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</si>
  <si>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</si>
  <si>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</si>
  <si>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</si>
  <si>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</si>
  <si>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</si>
  <si>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</si>
  <si>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</si>
  <si>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</si>
  <si>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</si>
  <si>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</si>
  <si>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</si>
  <si>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</si>
  <si>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</si>
  <si>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</si>
  <si>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</si>
  <si>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</si>
  <si>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</si>
  <si>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</si>
  <si>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</si>
  <si>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</si>
  <si>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</si>
  <si>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</si>
  <si>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</si>
  <si>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</si>
  <si>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</si>
  <si>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</si>
  <si>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</si>
  <si>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</si>
  <si>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</si>
  <si>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</si>
  <si>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</si>
  <si>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</si>
  <si>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</si>
  <si>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</si>
  <si>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</si>
  <si>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</si>
  <si>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</si>
  <si>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</si>
  <si>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</si>
  <si>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</si>
  <si>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</si>
  <si>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</si>
  <si>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</si>
  <si>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</si>
  <si>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</si>
  <si>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</si>
  <si>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</si>
  <si>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</si>
  <si>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</si>
  <si>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</si>
  <si>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</si>
  <si>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</si>
  <si>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</si>
  <si>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</si>
  <si>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</si>
  <si>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</si>
  <si>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</si>
  <si>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</si>
  <si>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</si>
  <si>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</si>
  <si>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</si>
  <si>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</si>
  <si>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</si>
  <si>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</si>
  <si>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</si>
  <si>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</si>
  <si>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</si>
  <si>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</si>
  <si>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</si>
  <si>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</si>
  <si>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</si>
  <si>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</si>
  <si>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</si>
  <si>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</si>
  <si>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</si>
  <si>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</si>
  <si>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</si>
  <si>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</si>
  <si>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</si>
  <si>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</si>
  <si>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</si>
  <si>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</si>
  <si>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</si>
  <si>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</si>
  <si>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</si>
  <si>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</si>
  <si>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</si>
  <si>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</si>
  <si>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</si>
  <si>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</si>
  <si>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</si>
  <si>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</si>
  <si>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</si>
  <si>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</si>
  <si>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</si>
  <si>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</si>
  <si>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</si>
  <si>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</si>
  <si>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</si>
  <si>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</si>
  <si>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</si>
  <si>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</si>
  <si>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</si>
  <si>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</si>
  <si>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</si>
  <si>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</si>
  <si>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</si>
  <si>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</si>
  <si>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</si>
  <si>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</si>
  <si>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</si>
  <si>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</si>
  <si>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</si>
  <si>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</si>
  <si>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</si>
  <si>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</si>
  <si>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</si>
  <si>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</si>
  <si>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</si>
  <si>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</si>
  <si>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</si>
  <si>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</si>
  <si>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</si>
  <si>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</si>
  <si>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</si>
  <si>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</si>
  <si>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</si>
  <si>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</si>
  <si>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</si>
  <si>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</si>
  <si>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</si>
  <si>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</si>
  <si>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</si>
  <si>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</si>
  <si>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</si>
  <si>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</si>
  <si>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</si>
  <si>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</si>
  <si>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</si>
  <si>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</si>
  <si>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</si>
  <si>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</si>
  <si>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</si>
  <si>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</si>
  <si>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</si>
  <si>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</si>
  <si>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</si>
  <si>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</si>
  <si>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</si>
  <si>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</si>
  <si>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</si>
  <si>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</si>
  <si>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</si>
  <si>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</si>
  <si>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</si>
  <si>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</si>
  <si>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</si>
  <si>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</si>
  <si>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</si>
  <si>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</si>
  <si>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</si>
  <si>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</si>
  <si>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</si>
  <si>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</si>
  <si>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</si>
  <si>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</si>
  <si>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</si>
  <si>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</si>
  <si>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</si>
  <si>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</si>
  <si>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</si>
  <si>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</si>
  <si>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</si>
  <si>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</si>
  <si>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</si>
  <si>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</si>
  <si>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</si>
  <si>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</si>
  <si>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</si>
  <si>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</si>
  <si>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</si>
  <si>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</si>
  <si>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</si>
  <si>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</si>
  <si>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</si>
  <si>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</si>
  <si>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</si>
  <si>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</si>
  <si>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</si>
  <si>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</si>
  <si>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</si>
  <si>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</si>
  <si>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</si>
  <si>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</si>
  <si>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</si>
  <si>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</si>
  <si>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</si>
  <si>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</si>
  <si>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</si>
  <si>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</si>
  <si>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</si>
  <si>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</si>
  <si>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</si>
  <si>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</si>
  <si>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</si>
  <si>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</si>
  <si>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</si>
  <si>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</si>
  <si>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</si>
  <si>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</si>
  <si>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</si>
  <si>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</si>
  <si>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</si>
  <si>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</si>
  <si>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</si>
  <si>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</si>
  <si>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</si>
  <si>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</si>
  <si>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</si>
  <si>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</si>
  <si>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</si>
  <si>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</si>
  <si>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</si>
  <si>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</si>
  <si>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</si>
  <si>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</si>
  <si>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</si>
  <si>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</si>
  <si>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</si>
  <si>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</si>
  <si>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</si>
  <si>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</si>
  <si>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</si>
  <si>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</si>
  <si>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</si>
  <si>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</si>
  <si>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</si>
  <si>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</si>
  <si>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</si>
  <si>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</si>
  <si>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</si>
  <si>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</si>
  <si>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</si>
  <si>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</si>
  <si>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</si>
  <si>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</si>
  <si>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</si>
  <si>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</si>
  <si>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</si>
  <si>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</si>
  <si>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</si>
  <si>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</si>
  <si>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</si>
  <si>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</si>
  <si>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</si>
  <si>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</si>
  <si>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</si>
  <si>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</si>
  <si>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</si>
  <si>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</si>
  <si>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</si>
  <si>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</si>
  <si>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</si>
  <si>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</si>
  <si>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</si>
  <si>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</si>
  <si>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</si>
  <si>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</si>
  <si>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</si>
  <si>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</si>
  <si>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</si>
  <si>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</si>
  <si>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</si>
  <si>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</si>
  <si>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</si>
  <si>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</si>
  <si>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</si>
  <si>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</si>
  <si>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</si>
  <si>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</si>
  <si>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</si>
  <si>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</si>
  <si>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</si>
  <si>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</si>
  <si>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</si>
  <si>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</si>
  <si>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</si>
  <si>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</si>
  <si>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</si>
  <si>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</si>
  <si>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</si>
  <si>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</si>
  <si>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</si>
  <si>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</si>
  <si>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</si>
  <si>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</si>
  <si>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</si>
  <si>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</si>
  <si>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</si>
  <si>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</si>
  <si>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</si>
  <si>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</si>
  <si>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</si>
  <si>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</si>
  <si>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</si>
  <si>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</si>
  <si>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</si>
  <si>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</si>
  <si>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</si>
  <si>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</si>
  <si>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</si>
  <si>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</si>
  <si>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</si>
  <si>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</si>
  <si>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</si>
  <si>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</si>
  <si>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</si>
  <si>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</si>
  <si>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</si>
  <si>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</si>
  <si>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</si>
  <si>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</si>
  <si>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</si>
  <si>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</si>
  <si>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</si>
  <si>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</si>
  <si>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</si>
  <si>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</si>
  <si>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</si>
  <si>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</si>
  <si>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</si>
  <si>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</si>
  <si>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</si>
  <si>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</si>
  <si>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</si>
  <si>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</si>
  <si>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</si>
  <si>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</si>
  <si>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</si>
  <si>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</si>
  <si>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</si>
  <si>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</si>
  <si>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</si>
  <si>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</si>
  <si>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</si>
  <si>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</si>
  <si>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</si>
  <si>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</si>
  <si>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</si>
  <si>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</si>
  <si>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</si>
  <si>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</si>
  <si>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</si>
  <si>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</si>
  <si>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</si>
  <si>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</si>
  <si>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</si>
  <si>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</si>
  <si>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</si>
  <si>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</si>
  <si>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</si>
  <si>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</si>
  <si>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</si>
  <si>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</si>
  <si>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</si>
  <si>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</si>
  <si>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</si>
  <si>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</si>
  <si>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</si>
  <si>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</si>
  <si>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</si>
  <si>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</si>
  <si>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</si>
  <si>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</si>
  <si>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</si>
  <si>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</si>
  <si>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</si>
  <si>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</si>
  <si>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</si>
  <si>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</si>
  <si>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</si>
  <si>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</si>
  <si>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</si>
  <si>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</si>
  <si>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</si>
  <si>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</si>
  <si>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</si>
  <si>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</si>
  <si>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</si>
  <si>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</si>
  <si>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</si>
  <si>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</si>
  <si>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</si>
  <si>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</si>
  <si>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</si>
  <si>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</si>
  <si>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</si>
  <si>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</si>
  <si>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</si>
  <si>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</si>
  <si>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</si>
  <si>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</si>
  <si>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</si>
  <si>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</si>
  <si>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</si>
  <si>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</si>
  <si>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</si>
  <si>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</si>
  <si>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</si>
  <si>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</si>
  <si>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</si>
  <si>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</si>
  <si>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</si>
  <si>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</si>
  <si>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</si>
  <si>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</si>
  <si>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</si>
  <si>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</si>
  <si>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</si>
  <si>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</si>
  <si>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</si>
  <si>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</si>
  <si>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</si>
  <si>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</si>
  <si>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</si>
  <si>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</si>
  <si>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</si>
  <si>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</si>
  <si>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</si>
  <si>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</si>
  <si>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</si>
  <si>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</si>
  <si>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</si>
  <si>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</si>
  <si>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</si>
  <si>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</si>
  <si>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</si>
  <si>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</si>
  <si>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</si>
  <si>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</si>
  <si>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</si>
  <si>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</si>
  <si>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</si>
  <si>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</si>
  <si>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</si>
  <si>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</si>
  <si>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</si>
  <si>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</si>
  <si>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</si>
  <si>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</si>
  <si>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</si>
  <si>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</si>
  <si>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</si>
  <si>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</si>
  <si>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</si>
  <si>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</si>
  <si>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</si>
  <si>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</si>
  <si>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</si>
  <si>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</si>
  <si>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</si>
  <si>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</si>
  <si>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</si>
  <si>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</si>
  <si>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</si>
  <si>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</si>
  <si>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</si>
  <si>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</si>
  <si>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</si>
  <si>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</si>
  <si>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</si>
  <si>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</si>
  <si>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</si>
  <si>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</si>
  <si>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</si>
  <si>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</si>
  <si>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</si>
  <si>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</si>
  <si>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</si>
  <si>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</si>
  <si>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</si>
  <si>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</si>
  <si>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</si>
  <si>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</si>
  <si>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</si>
  <si>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</si>
  <si>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</si>
  <si>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</si>
  <si>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</si>
  <si>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</si>
  <si>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</si>
  <si>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</si>
  <si>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</si>
  <si>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</si>
  <si>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</si>
  <si>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</si>
  <si>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</si>
  <si>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</si>
  <si>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</si>
  <si>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</si>
  <si>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</si>
  <si>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</si>
  <si>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</si>
  <si>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</si>
  <si>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</si>
  <si>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</si>
  <si>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</si>
  <si>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</si>
  <si>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</si>
  <si>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</si>
  <si>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</si>
  <si>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</si>
  <si>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</si>
  <si>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</si>
  <si>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</si>
  <si>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</si>
  <si>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</si>
  <si>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</si>
  <si>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</si>
  <si>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</si>
  <si>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</si>
  <si>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</si>
  <si>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</si>
  <si>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</si>
  <si>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</si>
  <si>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</si>
  <si>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</si>
  <si>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</si>
  <si>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</si>
  <si>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</si>
  <si>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</si>
  <si>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</si>
  <si>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</si>
  <si>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</si>
  <si>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</si>
  <si>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</si>
  <si>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</si>
  <si>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</si>
  <si>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</si>
  <si>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</si>
  <si>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</si>
  <si>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</si>
  <si>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</si>
  <si>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</si>
  <si>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</si>
  <si>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</si>
  <si>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</si>
  <si>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</si>
  <si>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</si>
  <si>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</si>
  <si>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</si>
  <si>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</si>
  <si>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</si>
  <si>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</si>
  <si>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</si>
  <si>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</si>
  <si>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</si>
  <si>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</si>
  <si>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</si>
  <si>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</si>
  <si>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</si>
  <si>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</si>
  <si>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</si>
  <si>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</si>
  <si>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</si>
  <si>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</si>
  <si>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</si>
  <si>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</si>
  <si>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</si>
  <si>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</si>
  <si>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</si>
  <si>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</si>
  <si>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</si>
  <si>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</si>
  <si>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</si>
  <si>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</si>
  <si>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</si>
  <si>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</si>
  <si>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</si>
  <si>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</si>
  <si>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</si>
  <si>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</si>
  <si>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</si>
  <si>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</si>
  <si>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</si>
  <si>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</si>
  <si>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</si>
  <si>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</si>
  <si>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</si>
  <si>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</si>
  <si>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</si>
  <si>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</si>
  <si>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</si>
  <si>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</si>
  <si>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</si>
  <si>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</si>
  <si>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</si>
  <si>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</si>
  <si>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</si>
  <si>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</si>
  <si>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</si>
  <si>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</si>
  <si>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</si>
  <si>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</si>
  <si>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</si>
  <si>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</si>
  <si>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</si>
  <si>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</si>
  <si>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</si>
  <si>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</si>
  <si>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</si>
  <si>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</si>
  <si>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</si>
  <si>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</si>
  <si>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</si>
  <si>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</si>
  <si>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</si>
  <si>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</si>
  <si>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</si>
  <si>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</si>
  <si>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</si>
  <si>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</si>
  <si>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</si>
  <si>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</si>
  <si>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</si>
  <si>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</si>
  <si>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</si>
  <si>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</si>
  <si>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</si>
  <si>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</si>
  <si>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</si>
  <si>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</si>
  <si>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</si>
  <si>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</si>
  <si>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</si>
  <si>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</si>
  <si>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</si>
  <si>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</si>
  <si>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</si>
  <si>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</si>
  <si>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</si>
  <si>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</si>
  <si>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</si>
  <si>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</si>
  <si>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</si>
  <si>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</si>
  <si>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</si>
  <si>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</si>
  <si>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</si>
  <si>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</si>
  <si>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</si>
  <si>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</si>
  <si>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</si>
  <si>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</si>
  <si>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</si>
  <si>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</si>
  <si>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</si>
  <si>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</si>
  <si>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</si>
  <si>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</si>
  <si>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</si>
  <si>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</si>
  <si>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</si>
  <si>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</si>
  <si>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</si>
  <si>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</si>
  <si>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</si>
  <si>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</si>
  <si>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</si>
  <si>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</si>
  <si>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</si>
  <si>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</si>
  <si>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</si>
  <si>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</si>
  <si>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</si>
  <si>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</si>
  <si>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</si>
  <si>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</si>
  <si>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</si>
  <si>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</si>
  <si>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</si>
  <si>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</si>
  <si>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</si>
  <si>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</si>
  <si>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</si>
  <si>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</si>
  <si>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</si>
  <si>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</si>
  <si>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</si>
  <si>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</si>
  <si>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</si>
  <si>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</si>
  <si>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</si>
  <si>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</si>
  <si>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</si>
  <si>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</si>
  <si>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</si>
  <si>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</si>
  <si>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</si>
  <si>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</si>
  <si>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</si>
  <si>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</si>
  <si>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</si>
  <si>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</si>
  <si>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</si>
  <si>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</si>
  <si>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</si>
  <si>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</si>
  <si>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</si>
  <si>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</si>
  <si>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</si>
  <si>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</si>
  <si>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</si>
  <si>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</si>
  <si>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</si>
  <si>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</si>
  <si>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</si>
  <si>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</si>
  <si>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</si>
  <si>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</si>
  <si>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</si>
  <si>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</si>
  <si>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</si>
  <si>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</si>
  <si>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</si>
  <si>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</si>
  <si>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</si>
  <si>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</si>
  <si>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</si>
  <si>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</si>
  <si>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</si>
  <si>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</si>
  <si>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</si>
  <si>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</si>
  <si>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</si>
  <si>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</si>
  <si>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</si>
  <si>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</si>
  <si>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</si>
  <si>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</si>
  <si>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</si>
  <si>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</si>
  <si>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</si>
  <si>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</si>
  <si>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</si>
  <si>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</si>
  <si>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</si>
  <si>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</si>
  <si>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</si>
  <si>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</si>
  <si>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</si>
  <si>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</si>
  <si>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</si>
  <si>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</si>
  <si>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</si>
  <si>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</si>
  <si>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</si>
  <si>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</si>
  <si>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</si>
  <si>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</si>
  <si>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</si>
  <si>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</si>
  <si>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</si>
  <si>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</si>
  <si>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</si>
  <si>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</si>
  <si>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</si>
  <si>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</si>
  <si>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</si>
  <si>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</si>
  <si>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</si>
  <si>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</si>
  <si>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</si>
  <si>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</si>
  <si>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</si>
  <si>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</si>
  <si>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</si>
  <si>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</si>
  <si>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</si>
  <si>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</si>
  <si>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</si>
  <si>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</si>
  <si>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</si>
  <si>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</si>
  <si>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</si>
  <si>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</si>
  <si>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</si>
  <si>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</si>
  <si>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</si>
  <si>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</si>
  <si>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</si>
  <si>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</si>
  <si>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</si>
  <si>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</si>
  <si>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</si>
  <si>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</si>
  <si>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</si>
  <si>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</si>
  <si>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</si>
  <si>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</si>
  <si>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</si>
  <si>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</si>
  <si>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</si>
  <si>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</si>
  <si>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</si>
  <si>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</si>
  <si>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</si>
  <si>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</si>
  <si>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</si>
  <si>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</si>
  <si>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</si>
  <si>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</si>
  <si>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</si>
  <si>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</si>
  <si>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</si>
  <si>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</si>
  <si>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</si>
  <si>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</si>
  <si>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</si>
  <si>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</si>
  <si>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</si>
  <si>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</si>
  <si>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</si>
  <si>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</si>
  <si>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</si>
  <si>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</si>
  <si>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</si>
  <si>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</si>
  <si>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</si>
  <si>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</si>
  <si>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</si>
  <si>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</si>
  <si>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</si>
  <si>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</si>
  <si>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</si>
  <si>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</si>
  <si>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</si>
  <si>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</si>
  <si>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</si>
  <si>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</si>
  <si>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</si>
  <si>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</si>
  <si>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</si>
  <si>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</si>
  <si>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</si>
  <si>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</si>
  <si>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</si>
  <si>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</si>
  <si>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</si>
  <si>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</si>
  <si>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</si>
  <si>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</si>
  <si>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</si>
  <si>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</si>
  <si>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</si>
  <si>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</si>
  <si>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</si>
  <si>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</si>
  <si>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</si>
  <si>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</si>
  <si>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</si>
  <si>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</si>
  <si>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</si>
  <si>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</si>
  <si>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</si>
  <si>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</si>
  <si>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</si>
  <si>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</si>
  <si>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</si>
  <si>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</si>
  <si>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</si>
  <si>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</si>
  <si>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</si>
  <si>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</si>
  <si>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</si>
  <si>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</si>
  <si>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</si>
  <si>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</si>
  <si>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</si>
  <si>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</si>
  <si>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</si>
  <si>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</si>
  <si>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</si>
  <si>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</si>
  <si>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</si>
  <si>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</si>
  <si>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</si>
  <si>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</si>
  <si>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</si>
  <si>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</si>
  <si>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</si>
  <si>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</si>
  <si>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</si>
  <si>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</si>
  <si>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</si>
  <si>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</si>
  <si>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</si>
  <si>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</si>
  <si>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</si>
  <si>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</si>
  <si>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</si>
  <si>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</si>
  <si>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</si>
  <si>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</si>
  <si>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</si>
  <si>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</si>
  <si>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</si>
  <si>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</si>
  <si>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</si>
  <si>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</si>
  <si>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</si>
  <si>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</si>
  <si>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</si>
  <si>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</si>
  <si>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</si>
  <si>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</si>
  <si>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</si>
  <si>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</si>
  <si>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</si>
  <si>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</si>
  <si>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</si>
  <si>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</si>
  <si>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</si>
  <si>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</si>
  <si>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</si>
  <si>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</si>
  <si>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</si>
  <si>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</si>
  <si>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</si>
  <si>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</si>
  <si>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</si>
  <si>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</si>
  <si>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</si>
  <si>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</si>
  <si>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</si>
  <si>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</si>
  <si>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</si>
  <si>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</si>
  <si>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</si>
  <si>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</si>
  <si>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</si>
  <si>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</si>
  <si>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</si>
  <si>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</si>
  <si>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</si>
  <si>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</si>
  <si>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</si>
  <si>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</si>
  <si>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</si>
  <si>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</si>
  <si>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</si>
  <si>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</si>
  <si>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</si>
  <si>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</si>
  <si>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</si>
  <si>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</si>
  <si>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</si>
  <si>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</si>
  <si>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</si>
  <si>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</si>
  <si>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</si>
  <si>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</si>
  <si>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</si>
  <si>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</si>
  <si>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</si>
  <si>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</si>
  <si>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</si>
  <si>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</si>
  <si>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</si>
  <si>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</si>
  <si>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</si>
  <si>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</si>
  <si>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</si>
  <si>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</si>
  <si>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</si>
  <si>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</si>
  <si>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</si>
  <si>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</si>
  <si>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</si>
  <si>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</si>
  <si>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</si>
  <si>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</si>
  <si>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</si>
  <si>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</si>
  <si>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</si>
  <si>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</si>
  <si>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</si>
  <si>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</si>
  <si>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</si>
  <si>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</si>
  <si>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</si>
  <si>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</si>
  <si>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</si>
  <si>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</si>
  <si>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</si>
  <si>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</si>
  <si>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</si>
  <si>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</si>
  <si>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</si>
  <si>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</si>
  <si>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</si>
  <si>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</si>
  <si>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</si>
  <si>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</si>
  <si>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</si>
  <si>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</si>
  <si>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</si>
  <si>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</si>
  <si>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</si>
  <si>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</si>
  <si>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</si>
  <si>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</si>
  <si>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</si>
  <si>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</si>
  <si>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</si>
  <si>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</si>
  <si>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</si>
  <si>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</si>
  <si>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</si>
  <si>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</si>
  <si>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</si>
  <si>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</si>
  <si>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</si>
  <si>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</si>
  <si>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</si>
  <si>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</si>
  <si>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</si>
  <si>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</si>
  <si>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</si>
  <si>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</si>
  <si>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</si>
  <si>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</si>
  <si>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</si>
  <si>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</si>
  <si>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</si>
  <si>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</si>
  <si>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</si>
  <si>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</si>
  <si>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</si>
  <si>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</si>
  <si>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</si>
  <si>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</si>
  <si>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</si>
  <si>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</si>
  <si>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</si>
  <si>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</si>
  <si>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</si>
  <si>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</si>
  <si>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</si>
  <si>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</si>
  <si>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</si>
  <si>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</si>
  <si>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</si>
  <si>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</si>
  <si>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</si>
  <si>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</si>
  <si>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</si>
  <si>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</si>
  <si>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</si>
  <si>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</si>
  <si>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</si>
  <si>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</si>
  <si>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</si>
  <si>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</si>
  <si>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</si>
  <si>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</si>
  <si>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</si>
  <si>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</si>
  <si>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</si>
  <si>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</si>
  <si>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</si>
  <si>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</si>
  <si>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</si>
  <si>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</si>
  <si>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</si>
  <si>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</si>
  <si>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</si>
  <si>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</si>
  <si>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</si>
  <si>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</si>
  <si>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</si>
  <si>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</si>
  <si>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</si>
  <si>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</si>
  <si>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</si>
  <si>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</si>
  <si>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</si>
  <si>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</si>
  <si>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</si>
  <si>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</si>
  <si>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</si>
  <si>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</si>
  <si>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</si>
  <si>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</si>
  <si>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</si>
  <si>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</si>
  <si>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</si>
  <si>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</si>
  <si>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</si>
  <si>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</si>
  <si>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</si>
  <si>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</si>
  <si>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</si>
  <si>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</si>
  <si>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</si>
  <si>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</si>
  <si>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</si>
  <si>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</si>
  <si>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</si>
  <si>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</si>
  <si>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</si>
  <si>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</si>
  <si>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</si>
  <si>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</si>
  <si>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</si>
  <si>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</si>
  <si>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</si>
  <si>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</si>
  <si>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</si>
  <si>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</si>
  <si>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</si>
  <si>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</si>
  <si>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</si>
  <si>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</si>
  <si>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</si>
  <si>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</si>
  <si>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</si>
  <si>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</si>
  <si>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</si>
  <si>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</si>
  <si>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</si>
  <si>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</si>
  <si>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</si>
  <si>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</si>
  <si>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</si>
  <si>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</si>
  <si>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</si>
  <si>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</si>
  <si>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</si>
  <si>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</si>
  <si>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</si>
  <si>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</si>
  <si>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</si>
  <si>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</si>
  <si>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</si>
  <si>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</si>
  <si>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</si>
  <si>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</si>
  <si>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</si>
  <si>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</si>
  <si>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</si>
  <si>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</si>
  <si>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</si>
  <si>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</si>
  <si>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</si>
  <si>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</si>
  <si>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</si>
  <si>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</si>
  <si>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</si>
  <si>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</si>
  <si>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</si>
  <si>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</si>
  <si>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</si>
  <si>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</si>
  <si>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</si>
  <si>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</si>
  <si>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</si>
  <si>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</si>
  <si>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</si>
  <si>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</si>
  <si>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</si>
  <si>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</si>
  <si>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</si>
  <si>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</si>
  <si>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</si>
  <si>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</si>
  <si>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</si>
  <si>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</si>
  <si>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</si>
  <si>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</si>
  <si>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</si>
  <si>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</si>
  <si>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</si>
  <si>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</si>
  <si>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</si>
  <si>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</si>
  <si>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</si>
  <si>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</si>
  <si>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</si>
  <si>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</si>
  <si>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</si>
  <si>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</si>
  <si>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</si>
  <si>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</si>
  <si>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</si>
  <si>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</si>
  <si>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</si>
  <si>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</si>
  <si>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</si>
  <si>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</si>
  <si>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</si>
  <si>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</si>
  <si>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</si>
  <si>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</si>
  <si>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</si>
  <si>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</si>
  <si>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</si>
  <si>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</si>
  <si>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</si>
  <si>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</si>
  <si>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</si>
  <si>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</si>
  <si>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</si>
  <si>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</si>
  <si>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</si>
  <si>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</si>
  <si>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</si>
  <si>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</si>
  <si>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</si>
  <si>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</si>
  <si>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</si>
  <si>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</si>
  <si>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</si>
  <si>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</si>
  <si>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</si>
  <si>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</si>
  <si>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</si>
  <si>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</si>
  <si>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</si>
  <si>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</si>
  <si>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</si>
  <si>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</si>
  <si>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</si>
  <si>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</si>
  <si>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</si>
  <si>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</si>
  <si>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</si>
  <si>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</si>
  <si>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</si>
  <si>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</si>
  <si>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</si>
  <si>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</si>
  <si>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</si>
  <si>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</si>
  <si>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</si>
  <si>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</si>
  <si>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</si>
  <si>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</si>
  <si>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</si>
  <si>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</si>
  <si>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</si>
  <si>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</si>
  <si>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</si>
  <si>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</si>
  <si>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</si>
  <si>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</si>
  <si>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</si>
  <si>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</si>
  <si>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</si>
  <si>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</si>
  <si>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</si>
  <si>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</si>
  <si>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</si>
  <si>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</si>
  <si>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</si>
  <si>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</si>
  <si>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</si>
  <si>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</si>
  <si>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</si>
  <si>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</si>
  <si>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</si>
  <si>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</si>
  <si>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</si>
  <si>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</si>
  <si>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</si>
  <si>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</si>
  <si>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</si>
  <si>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</si>
  <si>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</si>
  <si>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</si>
  <si>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</si>
  <si>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</si>
  <si>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</si>
  <si>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</si>
  <si>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</si>
  <si>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</si>
  <si>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</si>
  <si>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</si>
  <si>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</si>
  <si>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</si>
  <si>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</si>
  <si>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</si>
  <si>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</si>
  <si>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</si>
  <si>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</si>
  <si>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</si>
  <si>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</si>
  <si>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</si>
  <si>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</si>
  <si>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</si>
  <si>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</si>
  <si>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</si>
  <si>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</si>
  <si>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</si>
  <si>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</si>
  <si>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</si>
  <si>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</si>
  <si>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</si>
  <si>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</si>
  <si>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</si>
  <si>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</si>
  <si>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</si>
  <si>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</si>
  <si>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</si>
  <si>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</si>
  <si>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</si>
  <si>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</si>
  <si>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</si>
  <si>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</si>
  <si>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</si>
  <si>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</si>
  <si>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</si>
  <si>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</si>
  <si>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</si>
  <si>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</si>
  <si>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</si>
  <si>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</si>
  <si>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</si>
  <si>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</si>
  <si>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</si>
  <si>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</si>
  <si>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</si>
  <si>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</si>
  <si>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</si>
  <si>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</si>
  <si>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</si>
  <si>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</si>
  <si>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</si>
  <si>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</si>
  <si>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</si>
  <si>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</si>
  <si>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</si>
  <si>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</si>
  <si>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</si>
  <si>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</si>
  <si>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</si>
  <si>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</si>
  <si>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</si>
  <si>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</si>
  <si>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</si>
  <si>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</si>
  <si>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</si>
  <si>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</si>
  <si>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</si>
  <si>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</si>
  <si>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</si>
  <si>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</si>
  <si>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</si>
  <si>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</si>
  <si>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</si>
  <si>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</si>
  <si>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</si>
  <si>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</si>
  <si>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</si>
  <si>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</si>
  <si>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</si>
  <si>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</si>
  <si>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</si>
  <si>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</si>
  <si>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</si>
  <si>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</si>
  <si>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</si>
  <si>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</si>
  <si>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</si>
  <si>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</si>
  <si>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</si>
  <si>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</si>
  <si>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</si>
  <si>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</si>
  <si>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</si>
  <si>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</si>
  <si>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</si>
  <si>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</si>
  <si>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</si>
  <si>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</si>
  <si>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</si>
  <si>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</si>
  <si>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</si>
  <si>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</si>
  <si>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</si>
  <si>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</si>
  <si>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</si>
  <si>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</si>
  <si>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</si>
  <si>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</si>
  <si>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</si>
  <si>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</si>
  <si>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</si>
  <si>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</si>
  <si>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</si>
  <si>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</si>
  <si>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</si>
  <si>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</si>
  <si>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</si>
  <si>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</si>
  <si>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</si>
  <si>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</si>
  <si>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</si>
  <si>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</si>
  <si>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</si>
  <si>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</si>
  <si>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</si>
  <si>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</si>
  <si>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</si>
  <si>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</si>
  <si>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</si>
  <si>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</si>
  <si>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</si>
  <si>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</si>
  <si>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</si>
  <si>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</si>
  <si>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</si>
  <si>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</si>
  <si>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</si>
  <si>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</si>
  <si>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</si>
  <si>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</si>
  <si>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</si>
  <si>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</si>
  <si>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</si>
  <si>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</si>
  <si>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</si>
  <si>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</si>
  <si>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</si>
  <si>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</si>
  <si>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</si>
  <si>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</si>
  <si>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</si>
  <si>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</si>
  <si>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</si>
  <si>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</si>
  <si>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</si>
  <si>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</si>
  <si>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</si>
  <si>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</si>
  <si>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</si>
  <si>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</si>
  <si>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</si>
  <si>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</si>
  <si>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</si>
  <si>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</si>
  <si>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</si>
  <si>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</si>
  <si>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</si>
  <si>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</si>
  <si>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</si>
  <si>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</si>
  <si>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</si>
  <si>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</si>
  <si>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</si>
  <si>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</si>
  <si>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</si>
  <si>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</si>
  <si>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</si>
  <si>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</si>
  <si>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</si>
  <si>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</si>
  <si>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</si>
  <si>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</si>
  <si>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</si>
  <si>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</si>
  <si>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</si>
  <si>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</si>
  <si>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</si>
  <si>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</si>
  <si>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</si>
  <si>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</si>
  <si>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</si>
  <si>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</si>
  <si>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</si>
  <si>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</si>
  <si>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</si>
  <si>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</si>
  <si>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</si>
  <si>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</si>
  <si>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</si>
  <si>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</si>
  <si>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</si>
  <si>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</si>
  <si>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</si>
  <si>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</si>
  <si>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</si>
  <si>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</si>
  <si>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</si>
  <si>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</si>
  <si>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</si>
  <si>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</si>
  <si>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</si>
  <si>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</si>
  <si>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</si>
  <si>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</si>
  <si>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</si>
  <si>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</si>
  <si>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</si>
  <si>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</si>
  <si>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</si>
  <si>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</si>
  <si>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</si>
  <si>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</si>
  <si>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</si>
  <si>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</si>
  <si>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</si>
  <si>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</si>
  <si>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</si>
  <si>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</si>
  <si>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</si>
  <si>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</si>
  <si>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</si>
  <si>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</si>
  <si>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</si>
  <si>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</si>
  <si>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</si>
  <si>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</si>
  <si>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</si>
  <si>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</si>
  <si>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</si>
  <si>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</si>
  <si>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</si>
  <si>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</si>
  <si>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</si>
  <si>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</si>
  <si>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</si>
  <si>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</si>
  <si>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</si>
  <si>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</si>
  <si>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</si>
  <si>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</si>
  <si>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</si>
  <si>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</si>
  <si>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</si>
  <si>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</si>
  <si>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</si>
  <si>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</si>
  <si>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</si>
  <si>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</si>
  <si>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</si>
  <si>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</si>
  <si>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</si>
  <si>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</si>
  <si>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</si>
  <si>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</si>
  <si>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</si>
  <si>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</si>
  <si>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</si>
  <si>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</si>
  <si>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</si>
  <si>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</si>
  <si>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</si>
  <si>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</si>
  <si>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</si>
  <si>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</si>
  <si>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</si>
  <si>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</si>
  <si>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</si>
  <si>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</si>
  <si>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</si>
  <si>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</si>
  <si>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</si>
  <si>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</si>
  <si>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</si>
  <si>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</si>
  <si>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</si>
  <si>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</si>
  <si>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</si>
  <si>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</si>
  <si>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</si>
  <si>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</si>
  <si>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</si>
  <si>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</si>
  <si>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</si>
  <si>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</si>
  <si>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</si>
  <si>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</si>
  <si>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</si>
  <si>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</si>
  <si>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</si>
  <si>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</si>
  <si>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</si>
  <si>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</si>
  <si>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</si>
  <si>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</si>
  <si>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</si>
  <si>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</si>
  <si>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</si>
  <si>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</si>
  <si>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</si>
  <si>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</si>
  <si>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</si>
  <si>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</si>
  <si>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</si>
  <si>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</si>
  <si>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</si>
  <si>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</si>
  <si>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</si>
  <si>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</si>
  <si>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</si>
  <si>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</si>
  <si>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</si>
  <si>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</si>
  <si>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</si>
  <si>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</si>
  <si>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</si>
  <si>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</si>
  <si>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</si>
  <si>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</si>
  <si>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</si>
  <si>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</si>
  <si>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</si>
  <si>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</si>
  <si>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</si>
  <si>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</si>
  <si>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</si>
  <si>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</si>
  <si>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</si>
  <si>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</si>
  <si>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</si>
  <si>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</si>
  <si>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</si>
  <si>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</si>
  <si>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</si>
  <si>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</si>
  <si>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</si>
  <si>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</si>
  <si>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</si>
  <si>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</si>
  <si>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</si>
  <si>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</si>
  <si>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</si>
  <si>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</si>
  <si>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</si>
  <si>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</si>
  <si>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</si>
  <si>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</si>
  <si>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</si>
  <si>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</si>
  <si>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</si>
  <si>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</si>
  <si>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</si>
  <si>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</si>
  <si>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</si>
  <si>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</si>
  <si>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</si>
  <si>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</si>
  <si>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</si>
  <si>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</si>
  <si>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</si>
  <si>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</si>
  <si>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</si>
  <si>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</si>
  <si>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</si>
  <si>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</si>
  <si>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</si>
  <si>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</si>
  <si>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</si>
  <si>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</si>
  <si>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</si>
  <si>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</si>
  <si>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</si>
  <si>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</si>
  <si>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</si>
  <si>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</si>
  <si>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</si>
  <si>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</si>
  <si>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</si>
  <si>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</si>
  <si>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</si>
  <si>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</si>
  <si>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</si>
  <si>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</si>
  <si>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</si>
  <si>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</si>
  <si>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</si>
  <si>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</si>
  <si>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</si>
  <si>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</si>
  <si>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</si>
  <si>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</si>
  <si>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</si>
  <si>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</si>
  <si>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</si>
  <si>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</si>
  <si>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</si>
  <si>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</si>
  <si>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</si>
  <si>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</si>
  <si>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</si>
  <si>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</si>
  <si>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</si>
  <si>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</si>
  <si>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</si>
  <si>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</si>
  <si>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</si>
  <si>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</si>
  <si>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</si>
  <si>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</si>
  <si>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</si>
  <si>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</si>
  <si>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</si>
  <si>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</si>
  <si>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</si>
  <si>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</si>
  <si>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</si>
  <si>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</si>
  <si>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</si>
  <si>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</si>
  <si>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</si>
  <si>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</si>
  <si>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</si>
  <si>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</si>
  <si>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</si>
  <si>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</si>
  <si>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</si>
  <si>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</si>
  <si>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</si>
  <si>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</si>
  <si>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</si>
  <si>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</si>
  <si>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</si>
  <si>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</si>
  <si>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</si>
  <si>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</si>
  <si>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</si>
  <si>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</si>
  <si>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</si>
  <si>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</si>
  <si>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</si>
  <si>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</si>
  <si>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</si>
  <si>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</si>
  <si>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</si>
  <si>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</si>
  <si>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</si>
  <si>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</si>
  <si>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</si>
  <si>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</si>
  <si>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</si>
  <si>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</si>
  <si>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</si>
  <si>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</si>
  <si>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</si>
  <si>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</si>
  <si>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</si>
  <si>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</si>
  <si>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</si>
  <si>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</si>
  <si>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</si>
  <si>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</si>
  <si>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</si>
  <si>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</si>
  <si>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</si>
  <si>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</si>
  <si>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</si>
  <si>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</si>
  <si>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</si>
  <si>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</si>
  <si>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</si>
  <si>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</si>
  <si>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</si>
  <si>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</si>
  <si>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</si>
  <si>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</si>
  <si>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</si>
  <si>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</si>
  <si>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</si>
  <si>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</si>
  <si>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</si>
  <si>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</si>
  <si>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</si>
  <si>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</si>
  <si>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</si>
  <si>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</si>
  <si>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</si>
  <si>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</si>
  <si>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</si>
  <si>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</si>
  <si>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</si>
  <si>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</si>
  <si>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</si>
  <si>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</si>
  <si>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</si>
  <si>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</si>
  <si>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</si>
  <si>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</si>
  <si>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</si>
  <si>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</si>
  <si>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</si>
  <si>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</si>
  <si>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</si>
  <si>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</si>
  <si>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</si>
  <si>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</si>
  <si>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</si>
  <si>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</si>
  <si>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</si>
  <si>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</si>
  <si>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</si>
  <si>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</si>
  <si>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</si>
  <si>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</si>
  <si>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</si>
  <si>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</si>
  <si>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</si>
  <si>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</si>
  <si>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</si>
  <si>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</si>
  <si>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</si>
  <si>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</si>
  <si>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</si>
  <si>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</si>
  <si>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</si>
  <si>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</si>
  <si>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</si>
  <si>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</si>
  <si>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</si>
  <si>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</si>
  <si>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</si>
  <si>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</si>
  <si>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</si>
  <si>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</si>
  <si>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</si>
  <si>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</si>
  <si>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</si>
  <si>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</si>
  <si>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</si>
  <si>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</si>
  <si>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</si>
  <si>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</si>
  <si>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</si>
  <si>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</si>
  <si>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</si>
  <si>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</si>
  <si>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</si>
  <si>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</si>
  <si>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</si>
  <si>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</si>
  <si>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</si>
  <si>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</si>
  <si>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</si>
  <si>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</si>
  <si>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</si>
  <si>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</si>
  <si>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</si>
  <si>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</si>
  <si>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</si>
  <si>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</si>
  <si>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</si>
  <si>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</si>
  <si>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</si>
  <si>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</si>
  <si>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</si>
  <si>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</si>
  <si>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</si>
  <si>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</si>
  <si>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</si>
  <si>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</si>
  <si>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</si>
  <si>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</si>
  <si>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</si>
  <si>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</si>
  <si>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</si>
  <si>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</si>
  <si>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</si>
  <si>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</si>
  <si>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</si>
  <si>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</si>
  <si>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</si>
  <si>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</si>
  <si>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</si>
  <si>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</si>
  <si>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</si>
  <si>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</si>
  <si>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</si>
  <si>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</si>
  <si>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</si>
  <si>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</si>
  <si>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</si>
  <si>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</si>
  <si>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</si>
  <si>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</si>
  <si>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</si>
  <si>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</si>
  <si>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</si>
  <si>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</si>
  <si>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</si>
  <si>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</si>
  <si>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</si>
  <si>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</si>
  <si>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</si>
  <si>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</si>
  <si>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</si>
  <si>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</si>
  <si>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</si>
  <si>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</si>
  <si>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</si>
  <si>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</si>
  <si>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</si>
  <si>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</si>
  <si>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</si>
  <si>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</si>
  <si>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</si>
  <si>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</si>
  <si>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</si>
  <si>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</si>
  <si>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</si>
  <si>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</si>
  <si>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</si>
  <si>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</si>
  <si>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</si>
  <si>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</si>
  <si>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</si>
  <si>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</si>
  <si>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</si>
  <si>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</si>
  <si>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</si>
  <si>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</si>
  <si>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</si>
  <si>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</si>
  <si>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</si>
  <si>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</si>
  <si>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</si>
  <si>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</si>
  <si>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</si>
  <si>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</si>
  <si>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</si>
  <si>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</si>
  <si>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</si>
  <si>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</si>
  <si>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</si>
  <si>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</si>
  <si>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</si>
  <si>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</si>
  <si>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</si>
  <si>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</si>
  <si>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</si>
  <si>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</si>
  <si>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</si>
  <si>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</si>
  <si>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</si>
  <si>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</si>
  <si>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</si>
  <si>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</si>
  <si>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</si>
  <si>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</si>
  <si>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</si>
  <si>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</si>
  <si>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</si>
  <si>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</si>
  <si>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</si>
  <si>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</si>
  <si>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</si>
  <si>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</si>
  <si>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</si>
  <si>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</si>
  <si>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</si>
  <si>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</si>
  <si>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</si>
  <si>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</si>
  <si>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</si>
  <si>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</si>
  <si>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</si>
  <si>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</si>
  <si>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</si>
  <si>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</si>
  <si>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</si>
  <si>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</si>
  <si>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</si>
  <si>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</si>
  <si>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</si>
  <si>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</si>
  <si>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</si>
  <si>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</si>
  <si>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</si>
  <si>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</si>
  <si>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</si>
  <si>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</si>
  <si>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</si>
  <si>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</si>
  <si>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</si>
  <si>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</si>
  <si>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</si>
  <si>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</si>
  <si>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</si>
  <si>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</si>
  <si>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</si>
  <si>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</si>
  <si>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</si>
  <si>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</si>
  <si>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</si>
  <si>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</si>
  <si>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</si>
  <si>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</si>
  <si>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</si>
  <si>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</si>
  <si>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</si>
  <si>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</si>
  <si>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</si>
  <si>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</si>
  <si>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</si>
  <si>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</si>
  <si>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</si>
  <si>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</si>
  <si>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</si>
  <si>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</si>
  <si>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</si>
  <si>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</si>
  <si>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</si>
  <si>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</si>
  <si>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</si>
  <si>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</si>
  <si>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</si>
  <si>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</si>
  <si>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</si>
  <si>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</si>
  <si>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</si>
  <si>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</si>
  <si>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</si>
  <si>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</si>
  <si>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</si>
  <si>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</si>
  <si>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</si>
  <si>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</si>
  <si>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</si>
  <si>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</si>
  <si>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</si>
  <si>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</si>
  <si>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</si>
  <si>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</si>
  <si>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</si>
  <si>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</si>
  <si>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</si>
  <si>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</si>
  <si>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</si>
  <si>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</si>
  <si>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</si>
  <si>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</si>
  <si>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</si>
  <si>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</si>
  <si>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</si>
  <si>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</si>
  <si>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</si>
  <si>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</si>
  <si>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</si>
  <si>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</si>
  <si>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</si>
  <si>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</si>
  <si>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</si>
  <si>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</si>
  <si>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</si>
  <si>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</si>
  <si>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</si>
  <si>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</si>
  <si>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</si>
  <si>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</si>
  <si>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</si>
  <si>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</si>
  <si>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</si>
  <si>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</si>
  <si>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</si>
  <si>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</si>
  <si>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</si>
  <si>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</si>
  <si>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</si>
  <si>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</si>
  <si>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</si>
  <si>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</si>
  <si>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</si>
  <si>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</si>
  <si>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</si>
  <si>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</si>
  <si>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</si>
  <si>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</si>
  <si>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</si>
  <si>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</si>
  <si>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</si>
  <si>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</si>
  <si>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</si>
  <si>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</si>
  <si>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</si>
  <si>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</si>
  <si>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</si>
  <si>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</si>
  <si>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</si>
  <si>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</si>
  <si>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</si>
  <si>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</si>
  <si>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</si>
  <si>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</si>
  <si>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</si>
  <si>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</si>
  <si>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</si>
  <si>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</si>
  <si>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</si>
  <si>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</si>
  <si>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</si>
  <si>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</si>
  <si>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</si>
  <si>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</si>
  <si>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</si>
  <si>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</si>
  <si>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</si>
  <si>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</si>
  <si>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</si>
  <si>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</si>
  <si>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</si>
  <si>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</si>
  <si>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</si>
  <si>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</si>
  <si>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</si>
  <si>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</si>
  <si>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</si>
  <si>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</si>
  <si>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</si>
  <si>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</si>
  <si>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</si>
  <si>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</si>
  <si>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</si>
  <si>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</si>
  <si>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</si>
  <si>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</si>
  <si>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</si>
  <si>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</si>
  <si>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</si>
  <si>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</si>
  <si>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</si>
  <si>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</si>
  <si>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</si>
  <si>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</si>
  <si>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</si>
  <si>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</si>
  <si>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</si>
  <si>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</si>
  <si>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</si>
  <si>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</si>
  <si>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</si>
  <si>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</si>
  <si>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</si>
  <si>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</si>
  <si>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</si>
  <si>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</si>
  <si>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</si>
  <si>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</si>
  <si>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</si>
  <si>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</si>
  <si>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</si>
  <si>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</si>
  <si>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</si>
  <si>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</si>
  <si>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</si>
  <si>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</si>
  <si>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</si>
  <si>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</si>
  <si>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</si>
  <si>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</si>
  <si>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</si>
  <si>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</si>
  <si>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</si>
  <si>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</si>
  <si>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</si>
  <si>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</si>
  <si>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</si>
  <si>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</si>
  <si>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</si>
  <si>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</si>
  <si>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</si>
  <si>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</si>
  <si>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</si>
  <si>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</si>
  <si>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</si>
  <si>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</si>
  <si>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</si>
  <si>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</si>
  <si>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</si>
  <si>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</si>
  <si>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</si>
  <si>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</si>
  <si>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</si>
  <si>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</si>
  <si>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</si>
  <si>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</si>
  <si>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</si>
  <si>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</si>
  <si>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</si>
  <si>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</si>
  <si>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</si>
  <si>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</si>
  <si>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</si>
  <si>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</si>
  <si>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</si>
  <si>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</si>
  <si>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</si>
  <si>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</si>
  <si>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</si>
  <si>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</si>
  <si>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</si>
  <si>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</si>
  <si>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</si>
  <si>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</si>
  <si>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</si>
  <si>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</si>
  <si>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</si>
  <si>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</si>
  <si>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</si>
  <si>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</si>
  <si>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</si>
  <si>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</si>
  <si>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</si>
  <si>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</si>
  <si>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</si>
  <si>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</si>
  <si>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</si>
  <si>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</si>
  <si>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</si>
  <si>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</si>
  <si>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</si>
  <si>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</si>
  <si>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</si>
  <si>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</si>
  <si>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</si>
  <si>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</si>
  <si>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</si>
  <si>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</si>
  <si>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</si>
  <si>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</si>
  <si>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</si>
  <si>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</si>
  <si>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</si>
  <si>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</si>
  <si>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</si>
  <si>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</si>
  <si>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</si>
  <si>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</si>
  <si>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</si>
  <si>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</si>
  <si>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</si>
  <si>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</si>
  <si>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</si>
  <si>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</si>
  <si>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</si>
  <si>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</si>
  <si>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</si>
  <si>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</si>
  <si>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</si>
  <si>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</si>
  <si>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</si>
  <si>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</si>
  <si>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</si>
  <si>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</si>
  <si>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</si>
  <si>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</si>
  <si>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</si>
  <si>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</si>
  <si>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</si>
  <si>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</si>
  <si>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</si>
  <si>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</si>
  <si>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</si>
  <si>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</si>
  <si>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</si>
  <si>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</si>
  <si>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</si>
  <si>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</si>
  <si>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</si>
  <si>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</si>
  <si>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</si>
  <si>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</si>
  <si>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</si>
  <si>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</si>
  <si>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</si>
  <si>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</si>
  <si>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</si>
  <si>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</si>
  <si>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</si>
  <si>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</si>
  <si>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</si>
  <si>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</si>
  <si>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</si>
  <si>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</si>
  <si>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</si>
  <si>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</si>
  <si>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</si>
  <si>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</si>
  <si>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</si>
  <si>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</si>
  <si>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</si>
  <si>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</si>
  <si>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</si>
  <si>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</si>
  <si>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</si>
  <si>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</si>
  <si>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</si>
  <si>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</si>
  <si>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</si>
  <si>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</si>
  <si>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</si>
  <si>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</si>
  <si>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</si>
  <si>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</si>
  <si>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</si>
  <si>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</si>
  <si>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</si>
  <si>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</si>
  <si>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</si>
  <si>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</si>
  <si>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</si>
  <si>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</si>
  <si>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</si>
  <si>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</si>
  <si>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</si>
  <si>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</si>
  <si>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</si>
  <si>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</si>
  <si>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</si>
  <si>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</si>
  <si>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</si>
  <si>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</si>
  <si>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</si>
  <si>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</si>
  <si>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</si>
  <si>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</si>
  <si>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</si>
  <si>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</si>
  <si>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</si>
  <si>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</si>
  <si>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</si>
  <si>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</si>
  <si>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</si>
  <si>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</si>
  <si>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</si>
  <si>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</si>
  <si>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</si>
  <si>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</si>
  <si>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</si>
  <si>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</si>
  <si>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</si>
  <si>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</si>
  <si>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</si>
  <si>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</si>
  <si>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</si>
  <si>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</si>
  <si>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</si>
  <si>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</si>
  <si>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</si>
  <si>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</si>
  <si>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</si>
  <si>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</si>
  <si>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</si>
  <si>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</si>
  <si>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</si>
  <si>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</si>
  <si>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</si>
  <si>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</si>
  <si>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</si>
  <si>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</si>
  <si>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</si>
  <si>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</si>
  <si>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</si>
  <si>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</si>
  <si>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</si>
  <si>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</si>
  <si>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</si>
  <si>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</si>
  <si>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</si>
  <si>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</si>
  <si>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</si>
  <si>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</si>
  <si>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</si>
  <si>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</si>
  <si>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</si>
  <si>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</si>
  <si>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</si>
  <si>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</si>
  <si>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</si>
  <si>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</si>
  <si>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</si>
  <si>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</si>
  <si>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</si>
  <si>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</si>
  <si>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</si>
  <si>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</si>
  <si>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</si>
  <si>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</si>
  <si>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</si>
  <si>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</si>
  <si>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</si>
  <si>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</si>
  <si>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</si>
  <si>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</si>
  <si>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</si>
  <si>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</si>
  <si>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</si>
  <si>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</si>
  <si>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</si>
  <si>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</si>
  <si>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</si>
  <si>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</si>
  <si>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</si>
  <si>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</si>
  <si>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</si>
  <si>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</si>
  <si>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</si>
  <si>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</si>
  <si>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</si>
  <si>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</si>
  <si>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</si>
  <si>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</si>
  <si>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</si>
  <si>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</si>
  <si>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</si>
  <si>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</si>
  <si>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</si>
  <si>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</si>
  <si>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</si>
  <si>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</si>
  <si>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</si>
  <si>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</si>
  <si>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</si>
  <si>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</si>
  <si>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</si>
  <si>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</si>
  <si>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</si>
  <si>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</si>
  <si>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</si>
  <si>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</si>
  <si>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</si>
  <si>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</si>
  <si>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</si>
  <si>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</si>
  <si>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</si>
  <si>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</si>
  <si>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</si>
  <si>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</si>
  <si>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</si>
  <si>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</si>
  <si>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</si>
  <si>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</si>
  <si>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</si>
  <si>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</si>
  <si>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</si>
  <si>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</si>
  <si>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</si>
  <si>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</si>
  <si>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</si>
  <si>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</si>
  <si>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</si>
  <si>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</si>
  <si>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</si>
  <si>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</si>
  <si>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</si>
  <si>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</si>
  <si>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</si>
  <si>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</si>
  <si>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</si>
  <si>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</si>
  <si>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</si>
  <si>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</si>
  <si>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</si>
  <si>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</si>
  <si>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</si>
  <si>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</si>
  <si>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</si>
  <si>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</si>
  <si>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</si>
  <si>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</si>
  <si>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</si>
  <si>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</si>
  <si>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</si>
  <si>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</si>
  <si>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</si>
  <si>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</si>
  <si>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</si>
  <si>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</si>
  <si>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</si>
  <si>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</si>
  <si>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</si>
  <si>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</si>
  <si>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</si>
  <si>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</si>
  <si>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</si>
  <si>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</si>
  <si>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</si>
  <si>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</si>
  <si>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</si>
  <si>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</si>
  <si>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</si>
  <si>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</si>
  <si>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</si>
  <si>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</si>
  <si>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</si>
  <si>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</si>
  <si>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</si>
  <si>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</si>
  <si>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</si>
  <si>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</si>
  <si>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</si>
  <si>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</si>
  <si>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</si>
  <si>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</si>
  <si>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</si>
  <si>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</si>
  <si>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</si>
  <si>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</si>
  <si>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</si>
  <si>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</si>
  <si>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</si>
  <si>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</si>
  <si>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</si>
  <si>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</si>
  <si>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</si>
  <si>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</si>
  <si>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</si>
  <si>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</si>
  <si>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</si>
  <si>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</si>
  <si>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</si>
  <si>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</si>
  <si>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</si>
  <si>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</si>
  <si>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</si>
  <si>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</si>
  <si>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</si>
  <si>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</si>
  <si>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</si>
  <si>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</si>
  <si>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</si>
  <si>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</si>
  <si>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</si>
  <si>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</si>
  <si>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</si>
  <si>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</si>
  <si>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</si>
  <si>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</si>
  <si>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</si>
  <si>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</si>
  <si>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</si>
  <si>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</si>
  <si>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</si>
  <si>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</si>
  <si>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</si>
  <si>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</si>
  <si>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</si>
  <si>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</si>
  <si>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</si>
  <si>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</si>
  <si>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</si>
  <si>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</si>
  <si>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</si>
  <si>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</si>
  <si>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</si>
  <si>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</si>
  <si>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</si>
  <si>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</si>
  <si>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</si>
  <si>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</si>
  <si>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</si>
  <si>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</si>
  <si>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</si>
  <si>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</si>
  <si>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</si>
  <si>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</si>
  <si>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</si>
  <si>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</si>
  <si>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</si>
  <si>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</si>
  <si>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</si>
  <si>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</si>
  <si>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</si>
  <si>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</si>
  <si>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</si>
  <si>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</si>
  <si>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</si>
  <si>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</si>
  <si>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</si>
  <si>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</si>
  <si>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</si>
  <si>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</si>
  <si>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</si>
  <si>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</si>
  <si>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</si>
  <si>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</si>
  <si>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</si>
  <si>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</si>
  <si>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</si>
  <si>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</si>
  <si>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</si>
  <si>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</si>
  <si>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</si>
  <si>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</si>
  <si>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</si>
  <si>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</si>
  <si>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</si>
  <si>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</si>
  <si>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</si>
  <si>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</si>
  <si>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</si>
  <si>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</si>
  <si>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</si>
  <si>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</si>
  <si>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</si>
  <si>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</si>
  <si>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</si>
  <si>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</si>
  <si>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</si>
  <si>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</si>
  <si>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</si>
  <si>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</si>
  <si>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</si>
  <si>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</si>
  <si>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</si>
  <si>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</si>
  <si>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</si>
  <si>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</si>
  <si>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</si>
  <si>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</si>
  <si>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</si>
  <si>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</si>
  <si>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</si>
  <si>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</si>
  <si>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</si>
  <si>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</si>
  <si>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</si>
  <si>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</si>
  <si>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</si>
  <si>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</si>
  <si>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</si>
  <si>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</si>
  <si>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</si>
  <si>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</si>
  <si>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</si>
  <si>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</si>
  <si>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</si>
  <si>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</si>
  <si>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</si>
  <si>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</si>
  <si>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</si>
  <si>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</si>
  <si>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</si>
  <si>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</si>
  <si>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</si>
  <si>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</si>
  <si>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</si>
  <si>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</si>
  <si>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</si>
  <si>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</si>
  <si>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</si>
  <si>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</si>
  <si>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</si>
  <si>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</si>
  <si>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</si>
  <si>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</si>
  <si>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</si>
  <si>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</si>
  <si>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</si>
  <si>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</si>
  <si>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</si>
  <si>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</si>
  <si>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</si>
  <si>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</si>
  <si>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</si>
  <si>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</si>
  <si>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</si>
  <si>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</si>
  <si>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</si>
  <si>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</si>
  <si>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</si>
  <si>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</si>
  <si>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</si>
  <si>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</si>
  <si>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</si>
  <si>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</si>
  <si>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</si>
  <si>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</si>
  <si>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</si>
  <si>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</si>
  <si>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</si>
  <si>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</si>
  <si>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</si>
  <si>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</si>
  <si>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</si>
  <si>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</si>
  <si>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</si>
  <si>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</si>
  <si>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</si>
  <si>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</si>
  <si>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</si>
  <si>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</si>
  <si>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</si>
  <si>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</si>
  <si>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</si>
  <si>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</si>
  <si>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</si>
  <si>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</si>
  <si>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</si>
  <si>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</si>
  <si>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</si>
  <si>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</si>
  <si>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</si>
  <si>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</si>
  <si>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</si>
  <si>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</si>
  <si>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</si>
  <si>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</si>
  <si>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</si>
  <si>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</si>
  <si>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</si>
  <si>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</si>
  <si>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</si>
  <si>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</si>
  <si>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</si>
  <si>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</si>
  <si>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</si>
  <si>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</si>
  <si>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</si>
  <si>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</si>
  <si>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</si>
  <si>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</si>
  <si>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</si>
  <si>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</si>
  <si>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</si>
  <si>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</si>
  <si>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</si>
  <si>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</si>
  <si>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</si>
  <si>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</si>
  <si>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</si>
  <si>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</si>
  <si>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</si>
  <si>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</si>
  <si>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</si>
  <si>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</si>
  <si>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</si>
  <si>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</si>
  <si>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</si>
  <si>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</si>
  <si>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</si>
  <si>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</si>
  <si>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</si>
  <si>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</si>
  <si>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</si>
  <si>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</si>
  <si>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</si>
  <si>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</si>
  <si>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</si>
  <si>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</si>
  <si>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</si>
  <si>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</si>
  <si>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</si>
  <si>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</si>
  <si>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</si>
  <si>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</si>
  <si>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</si>
  <si>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</si>
  <si>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</si>
  <si>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</si>
  <si>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</si>
  <si>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</si>
  <si>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</si>
  <si>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</si>
  <si>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</si>
  <si>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</si>
  <si>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</si>
  <si>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</si>
  <si>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</si>
  <si>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</si>
  <si>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</si>
  <si>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</si>
  <si>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</si>
  <si>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</si>
  <si>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</si>
  <si>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</si>
  <si>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</si>
  <si>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</si>
  <si>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</si>
  <si>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</si>
  <si>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</si>
  <si>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</si>
  <si>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</si>
  <si>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</si>
  <si>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</si>
  <si>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</si>
  <si>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</si>
  <si>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</si>
  <si>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</si>
  <si>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</si>
  <si>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</si>
  <si>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</si>
  <si>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</si>
  <si>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</si>
  <si>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</si>
  <si>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</si>
  <si>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</si>
  <si>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</si>
  <si>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</si>
  <si>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</si>
  <si>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</si>
  <si>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</si>
  <si>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</si>
  <si>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</si>
  <si>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</si>
  <si>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</si>
  <si>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</si>
  <si>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</si>
  <si>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</si>
  <si>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</si>
  <si>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</si>
  <si>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</si>
  <si>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</si>
  <si>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</si>
  <si>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</si>
  <si>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</si>
  <si>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</si>
  <si>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</si>
  <si>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</si>
  <si>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</si>
  <si>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</si>
  <si>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</si>
  <si>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</si>
  <si>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</si>
  <si>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</si>
  <si>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</si>
  <si>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</si>
  <si>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</si>
  <si>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</si>
  <si>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</si>
  <si>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</si>
  <si>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</si>
  <si>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</si>
  <si>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</si>
  <si>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</si>
  <si>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</si>
  <si>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</si>
  <si>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</si>
  <si>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</si>
  <si>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</si>
  <si>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</si>
  <si>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</si>
  <si>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</si>
  <si>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</si>
  <si>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</si>
  <si>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</si>
  <si>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</si>
  <si>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</si>
  <si>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</si>
  <si>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</si>
  <si>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</si>
  <si>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</si>
  <si>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</si>
  <si>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</si>
  <si>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</si>
  <si>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</si>
  <si>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</si>
  <si>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</si>
  <si>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</si>
  <si>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</si>
  <si>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</si>
  <si>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</si>
  <si>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</si>
  <si>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</si>
  <si>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</si>
  <si>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</si>
  <si>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</si>
  <si>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</si>
  <si>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</si>
  <si>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</si>
  <si>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</si>
  <si>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</si>
  <si>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</si>
  <si>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</si>
  <si>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</si>
  <si>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</si>
  <si>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</si>
  <si>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</si>
  <si>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</si>
  <si>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</si>
  <si>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</si>
  <si>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</si>
  <si>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</si>
  <si>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</si>
  <si>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</si>
  <si>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</si>
  <si>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</si>
  <si>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</si>
  <si>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</si>
  <si>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</si>
  <si>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</si>
  <si>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</si>
  <si>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</si>
  <si>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</si>
  <si>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</si>
  <si>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</si>
  <si>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</si>
  <si>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</si>
  <si>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</si>
  <si>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</si>
  <si>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</si>
  <si>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</si>
  <si>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</si>
  <si>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</si>
  <si>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</si>
  <si>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</si>
  <si>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</si>
  <si>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</si>
  <si>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</si>
  <si>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</si>
  <si>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</si>
  <si>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</si>
  <si>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</si>
  <si>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</si>
  <si>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</si>
  <si>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</si>
  <si>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</si>
  <si>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</si>
  <si>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</si>
  <si>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</si>
  <si>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</si>
  <si>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</si>
  <si>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</si>
  <si>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</si>
  <si>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</si>
  <si>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</si>
  <si>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</si>
  <si>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</si>
  <si>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</si>
  <si>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</si>
  <si>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</si>
  <si>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</si>
  <si>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</si>
  <si>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</si>
  <si>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</si>
  <si>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</si>
  <si>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</si>
  <si>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</si>
  <si>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</si>
  <si>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</si>
  <si>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</si>
  <si>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</si>
  <si>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</si>
  <si>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</si>
  <si>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</si>
  <si>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</si>
  <si>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</si>
  <si>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</si>
  <si>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</si>
  <si>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</si>
  <si>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</si>
  <si>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</si>
  <si>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</si>
  <si>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</si>
  <si>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</si>
  <si>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</si>
  <si>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</si>
  <si>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</si>
  <si>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</si>
  <si>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</si>
  <si>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</si>
  <si>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</si>
  <si>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</si>
  <si>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</si>
  <si>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</si>
  <si>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</si>
  <si>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</si>
  <si>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</si>
  <si>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</si>
  <si>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</si>
  <si>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</si>
  <si>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</si>
  <si>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</si>
  <si>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</si>
  <si>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</si>
  <si>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</si>
  <si>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</si>
  <si>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</si>
  <si>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</si>
  <si>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</si>
  <si>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</si>
  <si>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</si>
  <si>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</si>
  <si>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</si>
  <si>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</si>
  <si>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</si>
  <si>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</si>
  <si>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</si>
  <si>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</si>
  <si>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</si>
  <si>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</si>
  <si>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</si>
  <si>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</si>
  <si>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</si>
  <si>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</si>
  <si>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</si>
  <si>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</si>
  <si>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</si>
  <si>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</si>
  <si>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</si>
  <si>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</si>
  <si>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</si>
  <si>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</si>
  <si>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</si>
  <si>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</si>
  <si>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</si>
  <si>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</si>
  <si>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</si>
  <si>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</si>
  <si>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</si>
  <si>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</si>
  <si>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</si>
  <si>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</si>
  <si>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</si>
  <si>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</si>
  <si>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</si>
  <si>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</si>
  <si>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</si>
  <si>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</si>
  <si>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</si>
  <si>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</si>
  <si>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</si>
  <si>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</si>
  <si>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</si>
  <si>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</si>
  <si>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</si>
  <si>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</si>
  <si>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</si>
  <si>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</si>
  <si>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</si>
  <si>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</si>
  <si>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</si>
  <si>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</si>
  <si>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</si>
  <si>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</si>
  <si>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</si>
  <si>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</si>
  <si>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</si>
  <si>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</si>
  <si>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</si>
  <si>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</si>
  <si>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</si>
  <si>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</si>
  <si>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</si>
  <si>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</si>
  <si>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</si>
  <si>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</si>
  <si>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</si>
  <si>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</si>
  <si>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</si>
  <si>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</si>
  <si>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</si>
  <si>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</si>
  <si>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</si>
  <si>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</si>
  <si>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</si>
  <si>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</si>
  <si>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</si>
  <si>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</si>
  <si>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</si>
  <si>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</si>
  <si>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</si>
  <si>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</si>
  <si>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</si>
  <si>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</si>
  <si>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</si>
  <si>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</si>
  <si>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</si>
  <si>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</si>
  <si>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</si>
  <si>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</si>
  <si>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</si>
  <si>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</si>
  <si>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</si>
  <si>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</si>
  <si>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</si>
  <si>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</si>
  <si>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</si>
  <si>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</si>
  <si>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</si>
  <si>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</si>
  <si>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</si>
  <si>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</si>
  <si>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</si>
  <si>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</si>
  <si>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</si>
  <si>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</si>
  <si>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</si>
  <si>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</si>
  <si>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</si>
  <si>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</si>
  <si>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</si>
  <si>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</si>
  <si>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</si>
  <si>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</si>
  <si>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</si>
  <si>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</si>
  <si>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</si>
  <si>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</si>
  <si>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</si>
  <si>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</si>
  <si>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</si>
  <si>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</si>
  <si>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</si>
  <si>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</si>
  <si>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</si>
  <si>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</si>
  <si>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</si>
  <si>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</si>
  <si>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</si>
  <si>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</si>
  <si>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</si>
  <si>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</si>
  <si>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</si>
  <si>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</si>
  <si>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</si>
  <si>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</si>
  <si>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</si>
  <si>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</si>
  <si>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</si>
  <si>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</si>
  <si>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</si>
  <si>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</si>
  <si>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</si>
  <si>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</si>
  <si>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</si>
  <si>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</si>
  <si>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</si>
  <si>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</si>
  <si>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</si>
  <si>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</si>
  <si>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</si>
  <si>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</si>
  <si>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</si>
  <si>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</si>
  <si>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</si>
  <si>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</si>
  <si>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</si>
  <si>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</si>
  <si>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</si>
  <si>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</si>
  <si>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</si>
  <si>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</si>
  <si>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</si>
  <si>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</si>
  <si>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</si>
  <si>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</si>
  <si>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</si>
  <si>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</si>
  <si>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</si>
  <si>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</si>
  <si>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</si>
  <si>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</si>
  <si>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</si>
  <si>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</si>
  <si>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</si>
  <si>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</si>
  <si>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</si>
  <si>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</si>
  <si>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</si>
  <si>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</si>
  <si>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</si>
  <si>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</si>
  <si>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</si>
  <si>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</si>
  <si>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</si>
  <si>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</si>
  <si>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</si>
  <si>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</si>
  <si>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</si>
  <si>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</si>
  <si>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</si>
  <si>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</si>
  <si>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</si>
  <si>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</si>
  <si>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</si>
  <si>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</si>
  <si>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</si>
  <si>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</si>
  <si>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</si>
  <si>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</si>
  <si>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</si>
  <si>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</si>
  <si>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</si>
  <si>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</si>
  <si>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</si>
  <si>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</si>
  <si>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</si>
  <si>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</si>
  <si>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</si>
  <si>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</si>
  <si>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</si>
  <si>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</si>
  <si>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</si>
  <si>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</si>
  <si>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</si>
  <si>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</si>
  <si>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</si>
  <si>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</si>
  <si>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</si>
  <si>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</si>
  <si>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</si>
  <si>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</si>
  <si>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</si>
  <si>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</si>
  <si>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</si>
  <si>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</si>
  <si>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</si>
  <si>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</si>
  <si>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</si>
  <si>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</si>
  <si>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</si>
  <si>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</si>
  <si>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</si>
  <si>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</si>
  <si>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</si>
  <si>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</si>
  <si>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</si>
  <si>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</si>
  <si>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</si>
  <si>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</si>
  <si>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</si>
  <si>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</si>
  <si>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</si>
  <si>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</si>
  <si>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</si>
  <si>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</si>
  <si>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</si>
  <si>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</si>
  <si>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</si>
  <si>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</si>
  <si>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</si>
  <si>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</si>
  <si>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</si>
  <si>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</si>
  <si>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</si>
  <si>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</si>
  <si>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</si>
  <si>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</si>
  <si>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</si>
  <si>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</si>
  <si>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</si>
  <si>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</si>
  <si>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</si>
  <si>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</si>
  <si>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</si>
  <si>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</si>
  <si>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</si>
  <si>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</si>
  <si>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</si>
  <si>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</si>
  <si>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</si>
  <si>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</si>
  <si>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</si>
  <si>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</si>
  <si>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</si>
  <si>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</si>
  <si>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</si>
  <si>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</si>
  <si>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</si>
  <si>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</si>
  <si>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</si>
  <si>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</si>
  <si>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</si>
  <si>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</si>
  <si>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</si>
  <si>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</si>
  <si>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</si>
  <si>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</si>
  <si>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</si>
  <si>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</si>
  <si>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</si>
  <si>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</si>
  <si>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</si>
  <si>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</si>
  <si>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</si>
  <si>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</si>
  <si>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</si>
  <si>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</si>
  <si>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</si>
  <si>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</si>
  <si>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</si>
  <si>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</si>
  <si>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</si>
  <si>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</si>
  <si>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</si>
  <si>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</si>
  <si>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</si>
  <si>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</si>
  <si>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</si>
  <si>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</si>
  <si>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</si>
  <si>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</si>
  <si>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</si>
  <si>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</si>
  <si>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</si>
  <si>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</si>
  <si>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</si>
  <si>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</si>
  <si>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</si>
  <si>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</si>
  <si>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</si>
  <si>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</si>
  <si>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</si>
  <si>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</si>
  <si>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</si>
  <si>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</si>
  <si>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</si>
  <si>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</si>
  <si>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</si>
  <si>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</si>
  <si>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</si>
  <si>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</si>
  <si>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</si>
  <si>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</si>
  <si>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</si>
  <si>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</si>
  <si>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</si>
  <si>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</si>
  <si>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</si>
  <si>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</si>
  <si>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</si>
  <si>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</si>
  <si>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</si>
  <si>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</si>
  <si>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</si>
  <si>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</si>
  <si>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</si>
  <si>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</si>
  <si>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</si>
  <si>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</si>
  <si>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</si>
  <si>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</si>
  <si>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</si>
  <si>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</si>
  <si>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</si>
  <si>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</si>
  <si>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</si>
  <si>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</si>
  <si>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</si>
  <si>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</si>
  <si>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</si>
  <si>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</si>
  <si>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</si>
  <si>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</si>
  <si>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</si>
  <si>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</si>
  <si>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</si>
  <si>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</si>
  <si>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</si>
  <si>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</si>
  <si>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</si>
  <si>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</si>
  <si>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</si>
  <si>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</si>
  <si>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</si>
  <si>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</si>
  <si>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</si>
  <si>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</si>
  <si>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</si>
  <si>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</si>
  <si>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</si>
  <si>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</si>
  <si>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</si>
  <si>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</si>
  <si>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</si>
  <si>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</si>
  <si>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</si>
  <si>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</si>
  <si>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</si>
  <si>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</si>
  <si>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</si>
  <si>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</si>
  <si>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</si>
  <si>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</si>
  <si>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</si>
  <si>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</si>
  <si>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</si>
  <si>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</si>
  <si>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</si>
  <si>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</si>
  <si>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</si>
  <si>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</si>
  <si>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</si>
  <si>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</si>
  <si>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</si>
  <si>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</si>
  <si>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</si>
  <si>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</si>
  <si>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</si>
  <si>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</si>
  <si>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</si>
  <si>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</si>
  <si>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</si>
  <si>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</si>
  <si>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</si>
  <si>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</si>
  <si>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</si>
  <si>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</si>
  <si>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</si>
  <si>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</si>
  <si>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</si>
  <si>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</si>
  <si>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</si>
  <si>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</si>
  <si>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</si>
  <si>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</si>
  <si>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</si>
  <si>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</si>
  <si>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</si>
  <si>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</si>
  <si>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</si>
  <si>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</si>
  <si>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</si>
  <si>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</si>
  <si>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</si>
  <si>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</si>
  <si>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</si>
  <si>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</si>
  <si>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</si>
  <si>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</si>
  <si>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</si>
  <si>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</si>
  <si>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</si>
  <si>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</si>
  <si>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</si>
  <si>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</si>
  <si>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</si>
  <si>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</si>
  <si>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</si>
  <si>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</si>
  <si>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</si>
  <si>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</si>
  <si>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</si>
  <si>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</si>
  <si>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</si>
  <si>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</si>
  <si>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</si>
  <si>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</si>
  <si>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</si>
  <si>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</si>
  <si>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</si>
  <si>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</si>
  <si>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</si>
  <si>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</si>
  <si>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</si>
  <si>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</si>
  <si>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</si>
  <si>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</si>
  <si>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</si>
  <si>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</si>
  <si>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</si>
  <si>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</si>
  <si>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</si>
  <si>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</si>
  <si>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</si>
  <si>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</si>
  <si>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</si>
  <si>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</si>
  <si>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</si>
  <si>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</si>
  <si>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</si>
  <si>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</si>
  <si>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</si>
  <si>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</si>
  <si>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</si>
  <si>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</si>
  <si>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</si>
  <si>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</si>
  <si>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</si>
  <si>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</si>
  <si>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</si>
  <si>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</si>
  <si>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</si>
  <si>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</si>
  <si>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</si>
  <si>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</si>
  <si>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</si>
  <si>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</si>
  <si>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</si>
  <si>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</si>
  <si>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</si>
  <si>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</si>
  <si>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</si>
  <si>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</si>
  <si>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</si>
  <si>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</si>
  <si>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</si>
  <si>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</si>
  <si>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</si>
  <si>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</si>
  <si>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</si>
  <si>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</si>
  <si>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</si>
  <si>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</si>
  <si>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</si>
  <si>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</si>
  <si>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</si>
  <si>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</si>
  <si>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</si>
  <si>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</si>
  <si>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</si>
  <si>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</si>
  <si>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</si>
  <si>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</si>
  <si>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</si>
  <si>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</si>
  <si>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</si>
  <si>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</si>
  <si>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</si>
  <si>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</si>
  <si>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</si>
  <si>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</si>
  <si>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</si>
  <si>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</si>
  <si>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</si>
  <si>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</si>
  <si>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</si>
  <si>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</si>
  <si>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</si>
  <si>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</si>
  <si>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</si>
  <si>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</si>
  <si>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</si>
  <si>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</si>
  <si>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</si>
  <si>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</si>
  <si>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</si>
  <si>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</si>
  <si>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</si>
  <si>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</si>
  <si>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</si>
  <si>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</si>
  <si>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</si>
  <si>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</si>
  <si>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</si>
  <si>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</si>
  <si>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</si>
  <si>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</si>
  <si>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</si>
  <si>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</si>
  <si>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</si>
  <si>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</si>
  <si>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</si>
  <si>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</si>
  <si>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</si>
  <si>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</si>
  <si>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</si>
  <si>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</si>
  <si>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</si>
  <si>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</si>
  <si>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</si>
  <si>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</si>
  <si>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</si>
  <si>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</si>
  <si>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</si>
  <si>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</si>
  <si>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</si>
  <si>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</si>
  <si>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</si>
  <si>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</si>
  <si>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</si>
  <si>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</si>
  <si>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</si>
  <si>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</si>
  <si>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</si>
  <si>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</si>
  <si>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</si>
  <si>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</si>
  <si>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</si>
  <si>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</si>
  <si>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</si>
  <si>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</si>
  <si>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</si>
  <si>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</si>
  <si>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</si>
  <si>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</si>
  <si>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</si>
  <si>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</si>
  <si>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</si>
  <si>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</si>
  <si>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</si>
  <si>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</si>
  <si>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</si>
  <si>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</si>
  <si>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</si>
  <si>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</si>
  <si>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</si>
  <si>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</si>
  <si>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</si>
  <si>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</si>
  <si>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</si>
  <si>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</si>
  <si>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</si>
  <si>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</si>
  <si>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</si>
  <si>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</si>
  <si>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</si>
  <si>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</si>
  <si>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</si>
  <si>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</si>
  <si>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</si>
  <si>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</si>
  <si>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</si>
  <si>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</si>
  <si>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</si>
  <si>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</si>
  <si>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</si>
  <si>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</si>
  <si>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</si>
  <si>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</si>
  <si>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</si>
  <si>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</si>
  <si>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</si>
  <si>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</si>
  <si>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</si>
  <si>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</si>
  <si>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</si>
  <si>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</si>
  <si>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</si>
  <si>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</si>
  <si>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</si>
  <si>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</si>
  <si>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</si>
  <si>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</si>
  <si>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</si>
  <si>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</si>
  <si>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</si>
  <si>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</si>
  <si>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</si>
  <si>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</si>
  <si>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</si>
  <si>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</si>
  <si>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</si>
  <si>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</si>
  <si>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</si>
  <si>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</si>
  <si>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</si>
  <si>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</si>
  <si>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</si>
  <si>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</si>
  <si>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</si>
  <si>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</si>
  <si>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</si>
  <si>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</si>
  <si>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</si>
  <si>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</si>
  <si>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</si>
  <si>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</si>
  <si>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</si>
  <si>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</si>
  <si>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</si>
  <si>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</si>
  <si>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</si>
  <si>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</si>
  <si>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</si>
  <si>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</si>
  <si>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</si>
  <si>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</si>
  <si>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</si>
  <si>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</si>
  <si>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</si>
  <si>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</si>
  <si>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</si>
  <si>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</si>
  <si>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</si>
  <si>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</si>
  <si>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</si>
  <si>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</si>
  <si>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</si>
  <si>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</si>
  <si>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</si>
  <si>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</si>
  <si>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</si>
  <si>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</si>
  <si>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</si>
  <si>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</si>
  <si>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</si>
  <si>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</si>
  <si>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</si>
  <si>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</si>
  <si>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</si>
  <si>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</si>
  <si>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</si>
  <si>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</si>
  <si>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</si>
  <si>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</si>
  <si>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</si>
  <si>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</si>
  <si>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</si>
  <si>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</si>
  <si>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</si>
  <si>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</si>
  <si>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</si>
  <si>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</si>
  <si>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</si>
  <si>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</si>
  <si>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</si>
  <si>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</si>
  <si>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</si>
  <si>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</si>
  <si>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</si>
  <si>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</si>
  <si>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</si>
  <si>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</si>
  <si>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</si>
  <si>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</si>
  <si>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</si>
  <si>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</si>
  <si>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</si>
  <si>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</si>
  <si>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</si>
  <si>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</si>
  <si>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</si>
  <si>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</si>
  <si>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</si>
  <si>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</si>
  <si>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</si>
  <si>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</si>
  <si>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</si>
  <si>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</si>
  <si>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</si>
  <si>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</si>
  <si>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</si>
  <si>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</si>
  <si>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</si>
  <si>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</si>
  <si>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</si>
  <si>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</si>
  <si>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</si>
  <si>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</si>
  <si>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</si>
  <si>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</si>
  <si>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</si>
  <si>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</si>
  <si>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</si>
  <si>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</si>
  <si>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</si>
  <si>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</si>
  <si>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</si>
  <si>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</si>
  <si>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</si>
  <si>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</si>
  <si>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</si>
  <si>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</si>
  <si>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</si>
  <si>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</si>
  <si>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</si>
  <si>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</si>
  <si>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</si>
  <si>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</si>
  <si>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</si>
  <si>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</si>
  <si>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</si>
  <si>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</si>
  <si>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</si>
  <si>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</si>
  <si>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</si>
  <si>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</si>
  <si>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</si>
  <si>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</si>
  <si>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</si>
  <si>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</si>
  <si>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</si>
  <si>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</si>
  <si>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</si>
  <si>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</si>
  <si>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</si>
  <si>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</si>
  <si>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</si>
  <si>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</si>
  <si>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</si>
  <si>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</si>
  <si>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</si>
  <si>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</si>
  <si>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</si>
  <si>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</si>
  <si>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</si>
  <si>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</si>
  <si>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</si>
  <si>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</si>
  <si>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</si>
  <si>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</si>
  <si>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</si>
  <si>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</si>
  <si>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</si>
  <si>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</si>
  <si>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</si>
  <si>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</si>
  <si>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</si>
  <si>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</si>
  <si>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</si>
  <si>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</si>
  <si>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</si>
  <si>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</si>
  <si>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</si>
  <si>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</si>
  <si>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</si>
  <si>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</si>
  <si>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</si>
  <si>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</si>
  <si>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</si>
  <si>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</si>
  <si>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</si>
  <si>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</si>
  <si>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</si>
  <si>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</si>
  <si>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</si>
  <si>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</si>
  <si>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</si>
  <si>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</si>
  <si>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</si>
  <si>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</si>
  <si>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</si>
  <si>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</si>
  <si>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</si>
  <si>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</si>
  <si>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</si>
  <si>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</si>
  <si>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</si>
  <si>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</si>
  <si>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</si>
  <si>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</si>
  <si>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</si>
  <si>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</si>
  <si>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</si>
  <si>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</si>
  <si>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</si>
  <si>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</si>
  <si>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</si>
  <si>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</si>
  <si>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</si>
  <si>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</si>
  <si>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</si>
  <si>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</si>
  <si>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</si>
  <si>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</si>
  <si>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</si>
  <si>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</si>
  <si>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</si>
  <si>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</si>
  <si>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</si>
  <si>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</si>
  <si>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</si>
  <si>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</si>
  <si>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</si>
  <si>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</si>
  <si>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</si>
  <si>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</si>
  <si>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</si>
  <si>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</si>
  <si>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</si>
  <si>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</si>
  <si>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</si>
  <si>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</si>
  <si>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</si>
  <si>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</si>
  <si>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</si>
  <si>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</si>
  <si>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</si>
  <si>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</si>
  <si>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</si>
  <si>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</si>
  <si>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</si>
  <si>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</si>
  <si>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</si>
  <si>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</si>
  <si>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</si>
  <si>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</si>
  <si>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</si>
  <si>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</si>
  <si>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</si>
  <si>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</si>
  <si>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</si>
  <si>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</si>
  <si>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</si>
  <si>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</si>
  <si>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</si>
  <si>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</si>
  <si>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</si>
  <si>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</si>
  <si>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</si>
  <si>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</si>
  <si>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</si>
  <si>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</si>
  <si>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</si>
  <si>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</si>
  <si>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</si>
  <si>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</si>
  <si>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</si>
  <si>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</si>
  <si>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</si>
  <si>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</si>
  <si>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</si>
  <si>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</si>
  <si>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</si>
  <si>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</si>
  <si>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</si>
  <si>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</si>
  <si>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</si>
  <si>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</si>
  <si>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</si>
  <si>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</si>
  <si>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</si>
  <si>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</si>
  <si>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</si>
  <si>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</si>
  <si>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</si>
  <si>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</si>
  <si>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</si>
  <si>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</si>
  <si>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</si>
  <si>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</si>
  <si>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</si>
  <si>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</si>
  <si>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</si>
  <si>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</si>
  <si>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</si>
  <si>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</si>
  <si>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</si>
  <si>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</si>
  <si>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</si>
  <si>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</si>
  <si>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</si>
  <si>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</si>
  <si>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</si>
  <si>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</si>
  <si>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</si>
  <si>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</si>
  <si>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</si>
  <si>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</si>
  <si>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</si>
  <si>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</si>
  <si>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</si>
  <si>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</si>
  <si>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</si>
  <si>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</si>
  <si>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</si>
  <si>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</si>
  <si>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</si>
  <si>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</si>
  <si>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</si>
  <si>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</si>
  <si>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</si>
  <si>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</si>
  <si>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</si>
  <si>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</si>
  <si>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</si>
  <si>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</si>
  <si>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</si>
  <si>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</si>
  <si>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</si>
  <si>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</si>
  <si>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</si>
  <si>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</si>
  <si>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</si>
  <si>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</si>
  <si>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</si>
  <si>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</si>
  <si>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</si>
  <si>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</si>
  <si>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</si>
  <si>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</si>
  <si>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</si>
  <si>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</si>
  <si>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</si>
  <si>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</si>
  <si>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</si>
  <si>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</si>
  <si>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</si>
  <si>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</si>
  <si>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</si>
  <si>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</si>
  <si>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</si>
  <si>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</si>
  <si>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</si>
  <si>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</si>
  <si>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</si>
  <si>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</si>
  <si>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</si>
  <si>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</si>
  <si>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</si>
  <si>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</si>
  <si>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</si>
  <si>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</si>
  <si>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</si>
  <si>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</si>
  <si>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</si>
  <si>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</si>
  <si>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</si>
  <si>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</si>
  <si>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</si>
  <si>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</si>
  <si>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</si>
  <si>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</si>
  <si>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</si>
  <si>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</si>
  <si>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</si>
  <si>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</si>
  <si>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</si>
  <si>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</si>
  <si>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</si>
  <si>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</si>
  <si>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</si>
  <si>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</si>
  <si>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</si>
  <si>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</si>
  <si>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</si>
  <si>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</si>
  <si>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</si>
  <si>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</si>
  <si>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</si>
  <si>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</si>
  <si>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</si>
  <si>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</si>
  <si>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</si>
  <si>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</si>
  <si>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</si>
  <si>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</si>
  <si>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</si>
  <si>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</si>
  <si>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</si>
  <si>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</si>
  <si>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</si>
  <si>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</si>
  <si>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</si>
  <si>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</si>
  <si>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</si>
  <si>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</si>
  <si>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</si>
  <si>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</si>
  <si>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</si>
  <si>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</si>
  <si>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</si>
  <si>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</si>
  <si>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</si>
  <si>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</si>
  <si>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</si>
  <si>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</si>
  <si>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</si>
  <si>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</si>
  <si>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</si>
  <si>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</si>
  <si>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</si>
  <si>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</si>
  <si>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</si>
  <si>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</si>
  <si>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</si>
  <si>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</si>
  <si>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</si>
  <si>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</si>
  <si>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</si>
  <si>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</si>
  <si>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</si>
  <si>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</si>
  <si>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</si>
  <si>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</si>
  <si>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</si>
  <si>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</si>
  <si>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</si>
  <si>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</si>
  <si>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</si>
  <si>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</si>
  <si>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</si>
  <si>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</si>
  <si>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</si>
  <si>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</si>
  <si>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</si>
  <si>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</si>
  <si>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</si>
  <si>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</si>
  <si>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</si>
  <si>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</si>
  <si>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</si>
  <si>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</si>
  <si>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</si>
  <si>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</si>
  <si>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</si>
  <si>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</si>
  <si>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</si>
  <si>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</si>
  <si>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</si>
  <si>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</si>
  <si>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</si>
  <si>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</si>
  <si>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</si>
  <si>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</si>
  <si>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</si>
  <si>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</si>
  <si>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</si>
  <si>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</si>
  <si>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</si>
  <si>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</si>
  <si>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</si>
  <si>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</si>
  <si>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</si>
  <si>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</si>
  <si>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</si>
  <si>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</si>
  <si>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</si>
  <si>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</si>
  <si>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</si>
  <si>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</si>
  <si>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</si>
  <si>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</si>
  <si>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</si>
  <si>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</si>
  <si>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</si>
  <si>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</si>
  <si>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</si>
  <si>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</si>
  <si>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</si>
  <si>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</si>
  <si>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</si>
  <si>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</si>
  <si>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</si>
  <si>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</si>
  <si>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</si>
  <si>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</si>
  <si>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</si>
  <si>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</si>
  <si>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</si>
  <si>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</si>
  <si>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</si>
  <si>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</si>
  <si>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</si>
  <si>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</si>
  <si>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</si>
  <si>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</si>
  <si>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</si>
  <si>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</si>
  <si>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</si>
  <si>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</si>
  <si>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</si>
  <si>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</si>
  <si>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</si>
  <si>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</si>
  <si>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</si>
  <si>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</si>
  <si>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</si>
  <si>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</si>
  <si>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</si>
  <si>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</si>
  <si>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</si>
  <si>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</si>
  <si>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</si>
  <si>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</si>
  <si>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</si>
  <si>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</si>
  <si>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</si>
  <si>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</si>
  <si>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</si>
  <si>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</si>
  <si>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</si>
  <si>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</si>
  <si>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</si>
  <si>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</si>
  <si>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</si>
  <si>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</si>
  <si>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</si>
  <si>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</si>
  <si>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</si>
  <si>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</si>
  <si>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</si>
  <si>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</si>
  <si>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</si>
  <si>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</si>
  <si>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</si>
  <si>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</si>
  <si>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</si>
  <si>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</si>
  <si>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</si>
  <si>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</si>
  <si>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</si>
  <si>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</si>
  <si>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</si>
  <si>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</si>
  <si>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</si>
  <si>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</si>
  <si>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</si>
  <si>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</si>
  <si>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</si>
  <si>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</si>
  <si>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</si>
  <si>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</si>
  <si>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</si>
  <si>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</si>
  <si>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</si>
  <si>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</si>
  <si>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</si>
  <si>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</si>
  <si>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</si>
  <si>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</si>
  <si>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</si>
  <si>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</si>
  <si>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</si>
  <si>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</si>
  <si>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</si>
  <si>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</si>
  <si>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</si>
  <si>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</si>
  <si>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</si>
  <si>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</si>
  <si>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</si>
  <si>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</si>
  <si>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</si>
  <si>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</si>
  <si>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</si>
  <si>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</si>
  <si>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</si>
  <si>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</si>
  <si>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</si>
  <si>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</si>
  <si>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</si>
  <si>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</si>
  <si>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</si>
  <si>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</si>
  <si>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</si>
  <si>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</si>
  <si>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</si>
  <si>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</si>
  <si>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</si>
  <si>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</si>
  <si>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</si>
  <si>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</si>
  <si>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</si>
  <si>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</si>
  <si>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</si>
  <si>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</si>
  <si>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</si>
  <si>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</si>
  <si>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</si>
  <si>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</si>
  <si>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</si>
  <si>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</si>
  <si>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</si>
  <si>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</si>
  <si>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</si>
  <si>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</si>
  <si>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</si>
  <si>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</si>
  <si>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</si>
  <si>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</si>
  <si>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</si>
  <si>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</si>
  <si>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</si>
  <si>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</si>
  <si>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</si>
  <si>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</si>
  <si>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</si>
  <si>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</si>
  <si>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</si>
  <si>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</si>
  <si>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</si>
  <si>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</si>
  <si>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</si>
  <si>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</si>
  <si>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</si>
  <si>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</si>
  <si>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</si>
  <si>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</si>
  <si>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</si>
  <si>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</si>
  <si>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</si>
  <si>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</si>
  <si>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</si>
  <si>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</si>
  <si>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</si>
  <si>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</si>
  <si>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</si>
  <si>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</si>
  <si>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</si>
  <si>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</si>
  <si>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</si>
  <si>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</si>
  <si>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</si>
  <si>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</si>
  <si>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</si>
  <si>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</si>
  <si>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</si>
  <si>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</si>
  <si>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</si>
  <si>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</si>
  <si>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</si>
  <si>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</si>
  <si>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</si>
  <si>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</si>
  <si>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</si>
  <si>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</si>
  <si>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</si>
  <si>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</si>
  <si>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</si>
  <si>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</si>
  <si>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</si>
  <si>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</si>
  <si>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</si>
  <si>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</si>
  <si>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</si>
  <si>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</si>
  <si>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</si>
  <si>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</si>
  <si>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</si>
  <si>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</si>
  <si>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</si>
  <si>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</si>
  <si>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</si>
  <si>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</si>
  <si>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</si>
  <si>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</si>
  <si>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</si>
  <si>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</si>
  <si>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</si>
  <si>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</si>
  <si>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</si>
  <si>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</si>
  <si>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</si>
  <si>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</si>
  <si>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</si>
  <si>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</si>
  <si>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</si>
  <si>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</si>
  <si>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</si>
  <si>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</si>
  <si>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</si>
  <si>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</si>
  <si>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</si>
  <si>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</si>
  <si>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</si>
  <si>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</si>
  <si>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</si>
  <si>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</si>
  <si>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</si>
  <si>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</si>
  <si>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</si>
  <si>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</si>
  <si>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</si>
  <si>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</si>
  <si>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</si>
  <si>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</si>
  <si>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</si>
  <si>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</si>
  <si>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</si>
  <si>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</si>
  <si>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</si>
  <si>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</si>
  <si>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</si>
  <si>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</si>
  <si>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</si>
  <si>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</si>
  <si>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</si>
  <si>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</si>
  <si>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</si>
  <si>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</si>
  <si>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</si>
  <si>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</si>
  <si>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</si>
  <si>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</si>
  <si>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</si>
  <si>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</si>
  <si>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</si>
  <si>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</si>
  <si>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</si>
  <si>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</si>
  <si>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</si>
  <si>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</si>
  <si>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</si>
  <si>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</si>
  <si>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</si>
  <si>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</si>
  <si>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</si>
  <si>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</si>
  <si>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</si>
  <si>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</si>
  <si>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</si>
  <si>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</si>
  <si>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</si>
  <si>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</si>
  <si>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</si>
  <si>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</si>
  <si>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</si>
  <si>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</si>
  <si>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</si>
  <si>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</si>
  <si>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</si>
  <si>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</si>
  <si>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</si>
  <si>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</si>
  <si>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</si>
  <si>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</si>
  <si>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</si>
  <si>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</si>
  <si>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</si>
  <si>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</si>
  <si>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</si>
  <si>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</si>
  <si>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</si>
  <si>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</si>
  <si>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</si>
  <si>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</si>
  <si>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</si>
  <si>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</si>
  <si>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</si>
  <si>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</si>
  <si>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</si>
  <si>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</si>
  <si>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</si>
  <si>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</si>
  <si>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</si>
  <si>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</si>
  <si>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</si>
  <si>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</si>
  <si>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</si>
  <si>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</si>
  <si>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</si>
  <si>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</si>
  <si>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</si>
  <si>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</si>
  <si>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</si>
  <si>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</si>
  <si>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</si>
  <si>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</si>
  <si>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</si>
  <si>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</si>
  <si>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</si>
  <si>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</si>
  <si>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</si>
  <si>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</si>
  <si>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</si>
  <si>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</si>
  <si>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</si>
  <si>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</si>
  <si>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</si>
  <si>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</si>
  <si>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</si>
  <si>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</si>
  <si>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</si>
  <si>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</si>
  <si>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</si>
  <si>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</si>
  <si>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</si>
  <si>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</si>
  <si>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</si>
  <si>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</si>
  <si>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</si>
  <si>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</si>
  <si>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</si>
  <si>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</si>
  <si>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</si>
  <si>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</si>
  <si>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</si>
  <si>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</si>
  <si>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</si>
  <si>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</si>
  <si>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</si>
  <si>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</si>
  <si>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</si>
  <si>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</si>
  <si>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</si>
  <si>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</si>
  <si>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</si>
  <si>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</si>
  <si>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</si>
  <si>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</si>
  <si>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</si>
  <si>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</si>
  <si>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</si>
  <si>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</si>
  <si>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</si>
  <si>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</si>
  <si>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</si>
  <si>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</si>
  <si>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</si>
  <si>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</si>
  <si>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</si>
  <si>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</si>
  <si>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</si>
  <si>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</si>
  <si>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</si>
  <si>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</si>
  <si>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</si>
  <si>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</si>
  <si>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</si>
  <si>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</si>
  <si>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</si>
  <si>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</si>
  <si>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</si>
  <si>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</si>
  <si>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</si>
  <si>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</si>
  <si>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</si>
  <si>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</si>
  <si>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</si>
  <si>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</si>
  <si>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</si>
  <si>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</si>
  <si>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</si>
  <si>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</si>
  <si>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</si>
  <si>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</si>
  <si>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</si>
  <si>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</si>
  <si>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</si>
  <si>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</si>
  <si>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</si>
  <si>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</si>
  <si>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</si>
  <si>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</si>
  <si>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</si>
  <si>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</si>
  <si>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</si>
  <si>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</si>
  <si>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</si>
  <si>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</si>
  <si>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</si>
  <si>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</si>
  <si>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</si>
  <si>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</si>
  <si>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</si>
  <si>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</si>
  <si>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</si>
  <si>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</si>
  <si>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</si>
  <si>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</si>
  <si>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</si>
  <si>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</si>
  <si>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</si>
  <si>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</si>
  <si>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</si>
  <si>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</si>
  <si>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</si>
  <si>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</si>
  <si>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</si>
  <si>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</si>
  <si>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</si>
  <si>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</si>
  <si>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</si>
  <si>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</si>
  <si>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</si>
  <si>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</si>
  <si>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</si>
  <si>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</si>
  <si>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</si>
  <si>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</si>
  <si>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</si>
  <si>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</si>
  <si>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</si>
  <si>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</si>
  <si>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</si>
  <si>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</si>
  <si>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</si>
  <si>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</si>
  <si>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</si>
  <si>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</si>
  <si>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</si>
  <si>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</si>
  <si>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</si>
  <si>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</si>
  <si>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</si>
  <si>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</si>
  <si>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</si>
  <si>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</si>
  <si>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</si>
  <si>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</si>
  <si>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</si>
  <si>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</si>
  <si>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</si>
  <si>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</si>
  <si>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</si>
  <si>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</si>
  <si>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</si>
  <si>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</si>
  <si>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</si>
  <si>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</si>
  <si>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</si>
  <si>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</si>
  <si>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</si>
  <si>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</si>
  <si>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</si>
  <si>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</si>
  <si>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</si>
  <si>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</si>
  <si>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</si>
  <si>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</si>
  <si>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</si>
  <si>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</si>
  <si>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</si>
  <si>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</si>
  <si>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</si>
  <si>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</si>
  <si>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</si>
  <si>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</si>
  <si>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</si>
  <si>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</si>
  <si>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</si>
  <si>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</si>
  <si>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</si>
  <si>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</si>
  <si>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</si>
  <si>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</si>
  <si>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</si>
  <si>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</si>
  <si>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</si>
  <si>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</si>
  <si>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</si>
  <si>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</si>
  <si>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</si>
  <si>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</si>
  <si>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</si>
  <si>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</si>
  <si>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</si>
  <si>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</si>
  <si>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</si>
  <si>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</si>
  <si>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</si>
  <si>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</si>
  <si>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</si>
  <si>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</si>
  <si>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</si>
  <si>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</si>
  <si>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</si>
  <si>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</si>
  <si>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</si>
  <si>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</si>
  <si>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</si>
  <si>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</si>
  <si>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</si>
  <si>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</si>
  <si>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</si>
  <si>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</si>
  <si>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</si>
  <si>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</si>
  <si>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</si>
  <si>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</si>
  <si>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</si>
  <si>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</si>
  <si>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</si>
  <si>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</si>
  <si>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</si>
  <si>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</si>
  <si>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</si>
  <si>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</si>
  <si>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</si>
  <si>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</si>
  <si>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</si>
  <si>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</si>
  <si>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</si>
  <si>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</si>
  <si>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</si>
  <si>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</si>
  <si>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</si>
  <si>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</si>
  <si>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</si>
  <si>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</si>
  <si>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</si>
  <si>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</si>
  <si>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</si>
  <si>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</si>
  <si>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</si>
  <si>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</si>
  <si>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</si>
  <si>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</si>
  <si>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</si>
  <si>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</si>
  <si>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</si>
  <si>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</si>
  <si>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</si>
  <si>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</si>
  <si>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</si>
  <si>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</si>
  <si>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</si>
  <si>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</si>
  <si>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</si>
  <si>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</si>
  <si>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</si>
  <si>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</si>
  <si>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</si>
  <si>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</si>
  <si>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</si>
  <si>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</si>
  <si>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</si>
  <si>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</si>
  <si>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</si>
  <si>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</si>
  <si>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</si>
  <si>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</si>
  <si>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</si>
  <si>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</si>
  <si>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</si>
  <si>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</si>
  <si>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</si>
  <si>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</si>
  <si>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</si>
  <si>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</si>
  <si>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</si>
  <si>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</si>
  <si>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</si>
  <si>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</si>
  <si>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</si>
  <si>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</si>
  <si>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</si>
  <si>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</si>
  <si>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</si>
  <si>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</si>
  <si>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</si>
  <si>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</si>
  <si>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</si>
  <si>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</si>
  <si>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</si>
  <si>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</si>
  <si>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</si>
  <si>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</si>
  <si>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</si>
  <si>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</si>
  <si>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</si>
  <si>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</si>
  <si>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</si>
  <si>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</si>
  <si>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</si>
  <si>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</si>
  <si>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</si>
  <si>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</si>
  <si>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</si>
  <si>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</si>
  <si>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</si>
  <si>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</si>
  <si>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</si>
  <si>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</si>
  <si>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</si>
  <si>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</si>
  <si>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</si>
  <si>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</si>
  <si>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</si>
  <si>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</si>
  <si>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</si>
  <si>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</si>
  <si>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</si>
  <si>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</si>
  <si>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</si>
  <si>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</si>
  <si>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</si>
  <si>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</si>
  <si>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</si>
  <si>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</si>
  <si>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</si>
  <si>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</si>
  <si>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</si>
  <si>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</si>
  <si>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</si>
  <si>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</si>
  <si>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</si>
  <si>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</si>
  <si>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</si>
  <si>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</si>
  <si>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</si>
  <si>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</si>
  <si>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</si>
  <si>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</si>
  <si>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</si>
  <si>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</si>
  <si>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</si>
  <si>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</si>
  <si>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</si>
  <si>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</si>
  <si>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</si>
  <si>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</si>
  <si>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</si>
  <si>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</si>
  <si>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</si>
  <si>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</si>
  <si>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</si>
  <si>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</si>
  <si>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</si>
  <si>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</si>
  <si>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</si>
  <si>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</si>
  <si>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</si>
  <si>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</si>
  <si>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</si>
  <si>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</si>
  <si>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</si>
  <si>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</si>
  <si>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</si>
  <si>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</si>
  <si>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</si>
  <si>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</si>
  <si>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</si>
  <si>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</si>
  <si>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</si>
  <si>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</si>
  <si>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</si>
  <si>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</si>
  <si>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</si>
  <si>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</si>
  <si>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</si>
  <si>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</si>
  <si>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</si>
  <si>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</si>
  <si>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</si>
  <si>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</si>
  <si>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</si>
  <si>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</si>
  <si>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</si>
  <si>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</si>
  <si>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</si>
  <si>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</si>
  <si>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</si>
  <si>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</si>
  <si>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</si>
  <si>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</si>
  <si>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</si>
  <si>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</si>
  <si>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</si>
  <si>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</si>
  <si>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</si>
  <si>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</si>
  <si>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</si>
  <si>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</si>
  <si>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</si>
  <si>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</si>
  <si>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</si>
  <si>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</si>
  <si>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</si>
  <si>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</si>
  <si>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</si>
  <si>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</si>
  <si>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</si>
  <si>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</si>
  <si>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</si>
  <si>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</si>
  <si>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</si>
  <si>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</si>
  <si>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</si>
  <si>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</si>
  <si>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</si>
  <si>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</si>
  <si>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</si>
  <si>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</si>
  <si>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</si>
  <si>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</si>
  <si>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</si>
  <si>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</si>
  <si>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</si>
  <si>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</si>
  <si>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</si>
  <si>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</si>
  <si>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</si>
  <si>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</si>
  <si>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</si>
  <si>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</si>
  <si>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</si>
  <si>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</si>
  <si>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</si>
  <si>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</si>
  <si>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</si>
  <si>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</si>
  <si>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</si>
  <si>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</si>
  <si>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</si>
  <si>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</si>
  <si>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</si>
  <si>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</si>
  <si>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</si>
  <si>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</si>
  <si>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</si>
  <si>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</si>
  <si>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</si>
  <si>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</si>
  <si>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</si>
  <si>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</si>
  <si>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</si>
  <si>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</si>
  <si>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</si>
  <si>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</si>
  <si>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</si>
  <si>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</si>
  <si>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</si>
  <si>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</si>
  <si>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</si>
  <si>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</si>
  <si>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</si>
  <si>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</si>
  <si>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</si>
  <si>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</si>
  <si>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</si>
  <si>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</si>
  <si>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</si>
  <si>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</si>
  <si>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</si>
  <si>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</si>
  <si>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</si>
  <si>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</si>
  <si>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</si>
  <si>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</si>
  <si>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</si>
  <si>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</si>
  <si>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</si>
  <si>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</si>
  <si>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</si>
  <si>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</si>
  <si>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</si>
  <si>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</si>
  <si>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</si>
  <si>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</si>
  <si>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</si>
  <si>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</si>
  <si>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</si>
  <si>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</si>
  <si>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</si>
  <si>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</si>
  <si>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</si>
  <si>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</si>
  <si>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</si>
  <si>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</si>
  <si>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</si>
  <si>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</si>
  <si>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</si>
  <si>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</si>
  <si>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</si>
  <si>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</si>
  <si>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</si>
  <si>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</si>
  <si>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</si>
  <si>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</si>
  <si>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</si>
  <si>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</si>
  <si>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</si>
  <si>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</si>
  <si>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</si>
  <si>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</si>
  <si>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</si>
  <si>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</si>
  <si>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</si>
  <si>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</si>
  <si>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</si>
  <si>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</si>
  <si>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</si>
  <si>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</si>
  <si>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</si>
  <si>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</si>
  <si>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</si>
  <si>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</si>
  <si>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</si>
  <si>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</si>
  <si>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</si>
  <si>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</si>
  <si>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</si>
  <si>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</si>
  <si>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</si>
  <si>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</si>
  <si>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</si>
  <si>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</si>
  <si>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</si>
  <si>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</si>
  <si>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</si>
  <si>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</si>
  <si>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</si>
  <si>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</si>
  <si>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</si>
  <si>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</si>
  <si>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</si>
  <si>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</si>
  <si>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</si>
  <si>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</si>
  <si>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</si>
  <si>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</si>
  <si>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</si>
  <si>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</si>
  <si>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</si>
  <si>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</si>
  <si>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</si>
  <si>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</si>
  <si>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</si>
  <si>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</si>
  <si>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</si>
  <si>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</si>
  <si>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</si>
  <si>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</si>
  <si>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</si>
  <si>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</si>
  <si>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</si>
  <si>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</si>
  <si>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</si>
  <si>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</si>
  <si>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</si>
  <si>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</si>
  <si>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</si>
  <si>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</si>
  <si>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</si>
  <si>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</si>
  <si>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</si>
  <si>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</si>
  <si>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</si>
  <si>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</si>
  <si>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</si>
  <si>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</si>
  <si>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</si>
  <si>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</si>
  <si>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</si>
  <si>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</si>
  <si>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</si>
  <si>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</si>
  <si>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</si>
  <si>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</si>
  <si>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</si>
  <si>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</si>
  <si>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</si>
  <si>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</si>
  <si>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</si>
  <si>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</si>
  <si>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</si>
  <si>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</si>
  <si>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</si>
  <si>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</si>
  <si>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</si>
  <si>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</si>
  <si>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</si>
  <si>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</si>
  <si>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</si>
  <si>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</si>
  <si>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</si>
  <si>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</si>
  <si>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</si>
  <si>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</si>
  <si>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</si>
  <si>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</si>
  <si>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</si>
  <si>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</si>
  <si>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</si>
  <si>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</si>
  <si>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</si>
  <si>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</si>
  <si>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</si>
  <si>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</si>
  <si>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</si>
  <si>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</si>
  <si>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</si>
  <si>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</si>
  <si>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</si>
  <si>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</si>
  <si>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</si>
  <si>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</si>
  <si>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</si>
  <si>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</si>
  <si>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</si>
  <si>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</si>
  <si>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</si>
  <si>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</si>
  <si>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</si>
  <si>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</si>
  <si>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</si>
  <si>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</si>
  <si>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</si>
  <si>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</si>
  <si>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</si>
  <si>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</si>
  <si>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</si>
  <si>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</si>
  <si>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</si>
  <si>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</si>
  <si>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</si>
  <si>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</si>
  <si>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</si>
  <si>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</si>
  <si>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</si>
  <si>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</si>
  <si>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</si>
  <si>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</si>
  <si>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</si>
  <si>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</si>
  <si>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</si>
  <si>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</si>
  <si>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</si>
  <si>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</si>
  <si>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</si>
  <si>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</si>
  <si>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</si>
  <si>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</si>
  <si>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</si>
  <si>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</si>
  <si>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</si>
  <si>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</si>
  <si>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</si>
  <si>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</si>
  <si>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</si>
  <si>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</si>
  <si>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</si>
  <si>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</si>
  <si>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</si>
  <si>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</si>
  <si>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</si>
  <si>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</si>
  <si>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</si>
  <si>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</si>
  <si>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</si>
  <si>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</si>
  <si>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</si>
  <si>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</si>
  <si>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</si>
  <si>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</si>
  <si>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</si>
  <si>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</si>
  <si>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</si>
  <si>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</si>
  <si>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</si>
  <si>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</si>
  <si>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</si>
  <si>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</si>
  <si>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</si>
  <si>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</si>
  <si>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</si>
  <si>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</si>
  <si>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</si>
  <si>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</si>
  <si>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</si>
  <si>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</si>
  <si>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</si>
  <si>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</si>
  <si>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</si>
  <si>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</si>
  <si>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</si>
  <si>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</si>
  <si>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</si>
  <si>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</si>
  <si>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</si>
  <si>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</si>
  <si>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</si>
  <si>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</si>
  <si>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</si>
  <si>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</si>
  <si>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</si>
  <si>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</si>
  <si>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</si>
  <si>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</si>
  <si>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</si>
  <si>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</si>
  <si>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</si>
  <si>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</si>
  <si>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</si>
  <si>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</si>
  <si>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</si>
  <si>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</si>
  <si>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</si>
  <si>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</si>
  <si>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</si>
  <si>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</si>
  <si>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</si>
  <si>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</si>
  <si>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</si>
  <si>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</si>
  <si>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</si>
  <si>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</si>
  <si>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</si>
  <si>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</si>
  <si>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</si>
  <si>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</si>
  <si>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</si>
  <si>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</si>
  <si>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</si>
  <si>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</si>
  <si>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</si>
  <si>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</si>
  <si>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</si>
  <si>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</si>
  <si>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</si>
  <si>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</si>
  <si>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</si>
  <si>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</si>
  <si>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</si>
  <si>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</si>
  <si>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</si>
  <si>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</si>
  <si>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</si>
  <si>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</si>
  <si>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</si>
  <si>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</si>
  <si>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</si>
  <si>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</si>
  <si>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</si>
  <si>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</si>
  <si>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</si>
  <si>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</si>
  <si>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</si>
  <si>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</si>
  <si>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</si>
  <si>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</si>
  <si>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</si>
  <si>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</si>
  <si>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</si>
  <si>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</si>
  <si>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</si>
  <si>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</si>
  <si>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</si>
  <si>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</si>
  <si>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</si>
  <si>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</si>
  <si>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</si>
  <si>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</si>
  <si>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</si>
  <si>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</si>
  <si>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</si>
  <si>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</si>
  <si>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</si>
  <si>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</si>
  <si>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</si>
  <si>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</si>
  <si>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</si>
  <si>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</si>
  <si>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</si>
  <si>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</si>
  <si>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</si>
  <si>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</si>
  <si>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</si>
  <si>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</si>
  <si>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</si>
  <si>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</si>
  <si>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</si>
  <si>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</si>
  <si>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</si>
  <si>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</si>
  <si>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</si>
  <si>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</si>
  <si>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</si>
  <si>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</si>
  <si>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</si>
  <si>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</si>
  <si>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</si>
  <si>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</si>
  <si>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</si>
  <si>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</si>
  <si>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</si>
  <si>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</si>
  <si>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</si>
  <si>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</si>
  <si>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</si>
  <si>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</si>
  <si>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</si>
  <si>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</si>
  <si>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</si>
  <si>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</si>
  <si>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</si>
  <si>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</si>
  <si>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</si>
  <si>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</si>
  <si>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</si>
  <si>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</si>
  <si>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</si>
  <si>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</si>
  <si>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</si>
  <si>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</si>
  <si>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</si>
  <si>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</si>
  <si>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</si>
  <si>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</si>
  <si>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</si>
  <si>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</si>
  <si>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</si>
  <si>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</si>
  <si>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</si>
  <si>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</si>
  <si>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</si>
  <si>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</si>
  <si>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</si>
  <si>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</si>
  <si>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</si>
  <si>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</si>
  <si>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</si>
  <si>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</si>
  <si>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</si>
  <si>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</si>
  <si>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</si>
  <si>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</si>
  <si>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</si>
  <si>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</si>
  <si>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</si>
  <si>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</si>
  <si>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</si>
  <si>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</si>
  <si>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</si>
  <si>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</si>
  <si>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</si>
  <si>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</si>
  <si>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</si>
  <si>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</si>
  <si>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</si>
  <si>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</si>
  <si>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</si>
  <si>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</si>
  <si>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</si>
  <si>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</si>
  <si>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</si>
  <si>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</si>
  <si>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</si>
  <si>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</si>
  <si>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</si>
  <si>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</si>
  <si>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</si>
  <si>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</si>
  <si>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</si>
  <si>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</si>
  <si>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</si>
  <si>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</si>
  <si>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</si>
  <si>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</si>
  <si>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</si>
  <si>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</si>
  <si>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</si>
  <si>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</si>
  <si>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</si>
  <si>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</si>
  <si>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</si>
  <si>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</si>
  <si>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</si>
  <si>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</si>
  <si>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</si>
  <si>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</si>
  <si>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</si>
  <si>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</si>
  <si>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</si>
  <si>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</si>
  <si>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</si>
  <si>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</si>
  <si>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</si>
  <si>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</si>
  <si>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</si>
  <si>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</si>
  <si>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</si>
  <si>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</si>
  <si>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</si>
  <si>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</si>
  <si>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</si>
  <si>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</si>
  <si>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</si>
  <si>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</si>
  <si>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</si>
  <si>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</si>
  <si>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</si>
  <si>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</si>
  <si>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</si>
  <si>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</si>
  <si>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</si>
  <si>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</si>
  <si>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</si>
  <si>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</si>
  <si>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</si>
  <si>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</si>
  <si>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</si>
  <si>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</si>
  <si>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</si>
  <si>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</si>
  <si>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</si>
  <si>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</si>
  <si>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</si>
  <si>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</si>
  <si>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</si>
  <si>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</si>
  <si>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</si>
  <si>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</si>
  <si>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</si>
  <si>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</si>
  <si>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</si>
  <si>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</si>
  <si>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</si>
  <si>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</si>
  <si>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</si>
  <si>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</si>
  <si>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</si>
  <si>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</si>
  <si>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</si>
  <si>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</si>
  <si>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</si>
  <si>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</si>
  <si>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</si>
  <si>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</si>
  <si>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</si>
  <si>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</si>
  <si>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</si>
  <si>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</si>
  <si>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</si>
  <si>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</si>
  <si>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</si>
  <si>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</si>
  <si>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</si>
  <si>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</si>
  <si>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</si>
  <si>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</si>
  <si>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</si>
  <si>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</si>
  <si>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</si>
  <si>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</si>
  <si>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</si>
  <si>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</si>
  <si>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</si>
  <si>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</si>
  <si>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</si>
  <si>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</si>
  <si>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</si>
  <si>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</si>
  <si>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</si>
  <si>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</si>
  <si>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</si>
  <si>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</si>
  <si>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</si>
  <si>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</si>
  <si>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</si>
  <si>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</si>
  <si>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</si>
  <si>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</si>
  <si>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</si>
  <si>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</si>
  <si>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</si>
  <si>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</si>
  <si>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</si>
  <si>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</si>
  <si>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</si>
  <si>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</si>
  <si>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</si>
  <si>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</si>
  <si>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</si>
  <si>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</si>
  <si>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</si>
  <si>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</si>
  <si>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</si>
  <si>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</si>
  <si>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</si>
  <si>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</si>
  <si>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</si>
  <si>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</si>
  <si>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</si>
  <si>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</si>
  <si>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</si>
  <si>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</si>
  <si>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</si>
  <si>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</si>
  <si>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</si>
  <si>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</si>
  <si>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</si>
  <si>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</si>
  <si>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</si>
  <si>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</si>
  <si>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</si>
  <si>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</si>
  <si>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</si>
  <si>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</si>
  <si>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</si>
  <si>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</si>
  <si>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</si>
  <si>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</si>
  <si>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</si>
  <si>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</si>
  <si>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</si>
  <si>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</si>
  <si>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</si>
  <si>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</si>
  <si>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</si>
  <si>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</si>
  <si>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</si>
  <si>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</si>
  <si>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</si>
  <si>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</si>
  <si>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</si>
  <si>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</si>
  <si>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</si>
  <si>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</si>
  <si>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</si>
  <si>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</si>
  <si>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</si>
  <si>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</si>
  <si>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</si>
  <si>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</si>
  <si>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</si>
  <si>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</si>
  <si>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</si>
  <si>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</si>
  <si>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</si>
  <si>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</si>
  <si>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</si>
  <si>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</si>
  <si>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</si>
  <si>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</si>
  <si>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</si>
  <si>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</si>
  <si>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</si>
  <si>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</si>
  <si>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</si>
  <si>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</si>
  <si>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</si>
  <si>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</si>
  <si>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</si>
  <si>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</si>
  <si>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</si>
  <si>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</si>
  <si>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</si>
  <si>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</si>
  <si>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</si>
  <si>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</si>
  <si>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</si>
  <si>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</si>
  <si>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</si>
  <si>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</si>
  <si>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</si>
  <si>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</si>
  <si>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</si>
  <si>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</si>
  <si>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</si>
  <si>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</si>
  <si>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</si>
  <si>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</si>
  <si>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</si>
  <si>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</si>
  <si>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</si>
  <si>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</si>
  <si>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</si>
  <si>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</si>
  <si>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</si>
  <si>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</si>
  <si>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</si>
  <si>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</si>
  <si>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</si>
  <si>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</si>
  <si>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</si>
  <si>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</si>
  <si>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</si>
  <si>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</si>
  <si>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</si>
  <si>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</si>
  <si>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</si>
  <si>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</si>
  <si>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</si>
  <si>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</si>
  <si>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</si>
  <si>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</si>
  <si>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</si>
  <si>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</si>
  <si>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</si>
  <si>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</si>
  <si>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</si>
  <si>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</si>
  <si>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</si>
  <si>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</si>
  <si>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</si>
  <si>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</si>
  <si>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</si>
  <si>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</si>
  <si>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</si>
  <si>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</si>
  <si>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</si>
  <si>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</si>
  <si>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</si>
  <si>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</si>
  <si>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</si>
  <si>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</si>
  <si>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</si>
  <si>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</si>
  <si>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</si>
  <si>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</si>
  <si>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</si>
  <si>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</si>
  <si>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</si>
  <si>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</si>
  <si>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</si>
  <si>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</si>
  <si>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</si>
  <si>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</si>
  <si>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</si>
  <si>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</si>
  <si>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</si>
  <si>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</si>
  <si>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</si>
  <si>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</si>
  <si>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</si>
  <si>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</si>
  <si>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</si>
  <si>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</si>
  <si>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</si>
  <si>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</si>
  <si>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</si>
  <si>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</si>
  <si>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</si>
  <si>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</si>
  <si>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</si>
  <si>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</si>
  <si>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</si>
  <si>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</si>
  <si>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</si>
  <si>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</si>
  <si>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</si>
  <si>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</si>
  <si>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</si>
  <si>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</si>
  <si>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</si>
  <si>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</si>
  <si>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</si>
  <si>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</si>
  <si>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</si>
  <si>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</si>
  <si>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</si>
  <si>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</si>
  <si>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</si>
  <si>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</si>
  <si>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</si>
  <si>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</si>
  <si>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</si>
  <si>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</si>
  <si>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</si>
  <si>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</si>
  <si>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</si>
  <si>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</si>
  <si>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</si>
  <si>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</si>
  <si>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</si>
  <si>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</si>
  <si>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</si>
  <si>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</si>
  <si>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</si>
  <si>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</si>
  <si>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</si>
  <si>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</si>
  <si>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</si>
  <si>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</si>
  <si>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</si>
  <si>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</si>
  <si>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</si>
  <si>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</si>
  <si>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</si>
  <si>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</si>
  <si>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</si>
  <si>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</si>
  <si>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</si>
  <si>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</si>
  <si>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</si>
  <si>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</si>
  <si>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</si>
  <si>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</si>
  <si>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</si>
  <si>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</si>
  <si>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</si>
  <si>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</si>
  <si>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</si>
  <si>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</si>
  <si>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</si>
  <si>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</si>
  <si>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</si>
  <si>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</si>
  <si>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</si>
  <si>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</si>
  <si>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</si>
  <si>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</si>
  <si>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</si>
  <si>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</si>
  <si>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</si>
  <si>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</si>
  <si>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</si>
  <si>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</si>
  <si>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</si>
  <si>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</si>
  <si>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</si>
  <si>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</si>
  <si>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</si>
  <si>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</si>
  <si>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</si>
  <si>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</si>
  <si>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</si>
  <si>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</si>
  <si>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</si>
  <si>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</si>
  <si>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</si>
  <si>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</si>
  <si>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</si>
  <si>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</si>
  <si>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</si>
  <si>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</si>
  <si>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</si>
  <si>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</si>
  <si>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</si>
  <si>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</si>
  <si>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</si>
  <si>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</si>
  <si>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</si>
  <si>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</si>
  <si>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</si>
  <si>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</si>
  <si>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</si>
  <si>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</si>
  <si>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</si>
  <si>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</si>
  <si>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</si>
  <si>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</si>
  <si>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</si>
  <si>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</si>
  <si>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</si>
  <si>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</si>
  <si>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</si>
  <si>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</si>
  <si>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</si>
  <si>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</si>
  <si>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</si>
  <si>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</si>
  <si>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</si>
  <si>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</si>
  <si>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</si>
  <si>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</si>
  <si>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</si>
  <si>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</si>
  <si>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</si>
  <si>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</si>
  <si>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</si>
  <si>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</si>
  <si>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</si>
  <si>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</si>
  <si>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</si>
  <si>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</si>
  <si>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</si>
  <si>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</si>
  <si>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</si>
  <si>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</si>
  <si>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</si>
  <si>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</si>
  <si>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</si>
  <si>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</si>
  <si>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</si>
  <si>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</si>
  <si>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</si>
  <si>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</si>
  <si>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</si>
  <si>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</si>
  <si>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</si>
  <si>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</si>
  <si>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</si>
  <si>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</si>
  <si>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</si>
  <si>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</si>
  <si>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</si>
  <si>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</si>
  <si>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</si>
  <si>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</si>
  <si>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</si>
  <si>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</si>
  <si>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</si>
  <si>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</si>
  <si>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</si>
  <si>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</si>
  <si>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</si>
  <si>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</si>
  <si>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</si>
  <si>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</si>
  <si>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</si>
  <si>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</si>
  <si>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</si>
  <si>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</si>
  <si>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</si>
  <si>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</si>
  <si>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</si>
  <si>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</si>
  <si>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</si>
  <si>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</si>
  <si>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</si>
  <si>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</si>
  <si>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</si>
  <si>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</si>
  <si>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</si>
  <si>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</si>
  <si>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</si>
  <si>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</si>
  <si>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</si>
  <si>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</si>
  <si>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</si>
  <si>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</si>
  <si>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</si>
  <si>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</si>
  <si>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</si>
  <si>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</si>
  <si>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</si>
  <si>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</si>
  <si>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</si>
  <si>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</si>
  <si>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</si>
  <si>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</si>
  <si>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</si>
  <si>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</si>
  <si>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</si>
  <si>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</si>
  <si>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</si>
  <si>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</si>
  <si>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</si>
  <si>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</si>
  <si>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</si>
  <si>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</si>
  <si>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</si>
  <si>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</si>
  <si>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</si>
  <si>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</si>
  <si>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</si>
  <si>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</si>
  <si>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</si>
  <si>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</si>
  <si>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</si>
  <si>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</si>
  <si>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</si>
  <si>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</si>
  <si>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</si>
  <si>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</si>
  <si>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</si>
  <si>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</si>
  <si>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</si>
  <si>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</si>
  <si>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</si>
  <si>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</si>
  <si>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</si>
  <si>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</si>
  <si>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</si>
  <si>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</si>
  <si>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</si>
  <si>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</si>
  <si>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</si>
  <si>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</si>
  <si>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</si>
  <si>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</si>
  <si>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</si>
  <si>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</si>
  <si>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</si>
  <si>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</si>
  <si>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</si>
  <si>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</si>
  <si>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</si>
  <si>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</si>
  <si>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</si>
  <si>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</si>
  <si>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</si>
  <si>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</si>
  <si>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</si>
  <si>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</si>
  <si>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</si>
  <si>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</si>
  <si>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</si>
  <si>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</si>
  <si>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</si>
  <si>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</si>
  <si>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</si>
  <si>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</si>
  <si>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</si>
  <si>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</si>
  <si>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</si>
  <si>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</si>
  <si>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</si>
  <si>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</si>
  <si>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</si>
  <si>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</si>
  <si>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</si>
  <si>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</si>
  <si>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</si>
  <si>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</si>
  <si>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</si>
  <si>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</si>
  <si>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</si>
  <si>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</si>
  <si>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</si>
  <si>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</si>
  <si>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</si>
  <si>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</si>
  <si>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</si>
  <si>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</si>
  <si>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</si>
  <si>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</si>
  <si>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</si>
  <si>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</si>
  <si>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</si>
  <si>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</si>
  <si>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</si>
  <si>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</si>
  <si>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</si>
  <si>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</si>
  <si>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</si>
  <si>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</si>
  <si>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</si>
  <si>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</si>
  <si>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</si>
  <si>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</si>
  <si>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</si>
  <si>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</si>
  <si>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</si>
  <si>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</si>
  <si>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</si>
  <si>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</si>
  <si>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</si>
  <si>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</si>
  <si>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</si>
  <si>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</si>
  <si>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</si>
  <si>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</si>
  <si>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</si>
  <si>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</si>
  <si>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</si>
  <si>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</si>
  <si>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</si>
  <si>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</si>
  <si>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</si>
  <si>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</si>
  <si>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</si>
  <si>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</si>
  <si>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</si>
  <si>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</si>
  <si>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</si>
  <si>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</si>
  <si>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</si>
  <si>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</si>
  <si>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</si>
  <si>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</si>
  <si>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</si>
  <si>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</si>
  <si>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</si>
  <si>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</si>
  <si>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</si>
  <si>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</si>
  <si>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</si>
  <si>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</si>
  <si>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</si>
  <si>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</si>
  <si>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</si>
  <si>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</si>
  <si>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</si>
  <si>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</si>
  <si>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</si>
  <si>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</si>
  <si>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</si>
  <si>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</si>
  <si>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</si>
  <si>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</si>
  <si>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</si>
  <si>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</si>
  <si>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</si>
  <si>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</si>
  <si>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</si>
  <si>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</si>
  <si>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</si>
  <si>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</si>
  <si>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</si>
  <si>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</si>
  <si>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</si>
  <si>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</si>
  <si>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</si>
  <si>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</si>
  <si>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</si>
  <si>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</si>
  <si>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</si>
  <si>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</si>
  <si>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</si>
  <si>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</si>
  <si>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</si>
  <si>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</si>
  <si>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</si>
  <si>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</si>
  <si>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</si>
  <si>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</si>
  <si>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</si>
  <si>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</si>
  <si>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</si>
  <si>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</si>
  <si>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</si>
  <si>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</si>
  <si>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</si>
  <si>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</si>
  <si>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</si>
  <si>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</si>
  <si>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</si>
  <si>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</si>
  <si>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</si>
  <si>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</si>
  <si>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</si>
  <si>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</si>
  <si>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</si>
  <si>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</si>
  <si>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</si>
  <si>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</si>
  <si>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</si>
  <si>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</si>
  <si>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</si>
  <si>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</si>
  <si>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</si>
  <si>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</si>
  <si>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</si>
  <si>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</si>
  <si>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</si>
  <si>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</si>
  <si>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</si>
  <si>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</si>
  <si>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</si>
  <si>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</si>
  <si>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</si>
  <si>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</si>
  <si>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</si>
  <si>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</si>
  <si>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</si>
  <si>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</si>
  <si>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</si>
  <si>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</si>
  <si>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</si>
  <si>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</si>
  <si>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</si>
  <si>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</si>
  <si>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</si>
  <si>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</si>
  <si>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</si>
  <si>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</si>
  <si>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</si>
  <si>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</si>
  <si>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</si>
  <si>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</si>
  <si>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</si>
  <si>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</si>
  <si>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</si>
  <si>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</si>
  <si>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</si>
  <si>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</si>
  <si>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</si>
  <si>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</si>
  <si>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</si>
  <si>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</si>
  <si>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</si>
  <si>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</si>
  <si>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</si>
  <si>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</si>
  <si>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</si>
  <si>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</si>
  <si>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</si>
  <si>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</si>
  <si>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</si>
  <si>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</si>
  <si>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</si>
  <si>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</si>
  <si>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</si>
  <si>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</si>
  <si>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</si>
  <si>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</si>
  <si>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</si>
  <si>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</si>
  <si>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</si>
  <si>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</si>
  <si>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</si>
  <si>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</si>
  <si>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</si>
  <si>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</si>
  <si>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</si>
  <si>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</si>
  <si>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</si>
  <si>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</si>
  <si>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</si>
  <si>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</si>
  <si>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</si>
  <si>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</si>
  <si>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</si>
  <si>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</si>
  <si>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</si>
  <si>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</si>
  <si>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</si>
  <si>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</si>
  <si>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</si>
  <si>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</si>
  <si>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</si>
  <si>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</si>
  <si>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</si>
  <si>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</si>
  <si>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</si>
  <si>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</si>
  <si>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</si>
  <si>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</si>
  <si>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</si>
  <si>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</si>
  <si>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</si>
  <si>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</si>
  <si>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</si>
  <si>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</si>
  <si>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</si>
  <si>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</si>
  <si>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</si>
  <si>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</si>
  <si>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</si>
  <si>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</si>
  <si>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</si>
  <si>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</si>
  <si>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</si>
  <si>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</si>
  <si>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</si>
  <si>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</si>
  <si>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</si>
  <si>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</si>
  <si>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</si>
  <si>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</si>
  <si>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</si>
  <si>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</si>
  <si>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</si>
  <si>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</si>
  <si>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</si>
  <si>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</si>
  <si>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</si>
  <si>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</si>
  <si>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</si>
  <si>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</si>
  <si>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</si>
  <si>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</si>
  <si>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</si>
  <si>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</si>
  <si>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</si>
  <si>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</si>
  <si>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</si>
  <si>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</si>
  <si>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</si>
  <si>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</si>
  <si>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</si>
  <si>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</si>
  <si>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</si>
  <si>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</si>
  <si>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</si>
  <si>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</si>
  <si>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</si>
  <si>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</si>
  <si>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</si>
  <si>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</si>
  <si>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</si>
  <si>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</si>
  <si>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</si>
  <si>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</si>
  <si>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</si>
  <si>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</si>
  <si>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</si>
  <si>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</si>
  <si>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</si>
  <si>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</si>
  <si>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</si>
  <si>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</si>
  <si>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</si>
  <si>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</si>
  <si>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</si>
  <si>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</si>
  <si>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</si>
  <si>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</si>
  <si>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</si>
  <si>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</si>
  <si>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</si>
  <si>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</si>
  <si>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</si>
  <si>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</si>
  <si>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</si>
  <si>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</si>
  <si>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</si>
  <si>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</si>
  <si>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</si>
  <si>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</si>
  <si>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</si>
  <si>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</si>
  <si>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</si>
  <si>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</si>
  <si>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</si>
  <si>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</si>
  <si>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</si>
  <si>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</si>
  <si>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</si>
  <si>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</si>
  <si>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</si>
  <si>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</si>
  <si>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</si>
  <si>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</si>
  <si>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</si>
  <si>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</si>
  <si>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</si>
  <si>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</si>
  <si>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</si>
  <si>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</si>
  <si>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</si>
  <si>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</si>
  <si>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</si>
  <si>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</si>
  <si>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</si>
  <si>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</si>
  <si>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</si>
  <si>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</si>
  <si>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</si>
  <si>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</si>
  <si>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</si>
  <si>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</si>
  <si>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</si>
  <si>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</si>
  <si>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</si>
  <si>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</si>
  <si>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</si>
  <si>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</si>
  <si>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</si>
  <si>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</si>
  <si>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</si>
  <si>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</si>
  <si>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</si>
  <si>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</si>
  <si>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</si>
  <si>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</si>
  <si>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</si>
  <si>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</si>
  <si>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</si>
  <si>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</si>
  <si>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</si>
  <si>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</si>
  <si>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</si>
  <si>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</si>
  <si>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</si>
  <si>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</si>
  <si>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</si>
  <si>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</si>
  <si>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</si>
  <si>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</si>
  <si>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</si>
  <si>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</si>
  <si>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</si>
  <si>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</si>
  <si>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</si>
  <si>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</si>
  <si>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</si>
  <si>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</si>
  <si>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</si>
  <si>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</si>
  <si>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</si>
  <si>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</si>
  <si>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</si>
  <si>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</si>
  <si>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</si>
  <si>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</si>
  <si>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</si>
  <si>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</si>
  <si>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</si>
  <si>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</si>
  <si>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</si>
  <si>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</si>
  <si>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</si>
  <si>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</si>
  <si>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</si>
  <si>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</si>
  <si>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</si>
  <si>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</si>
  <si>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</si>
  <si>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</si>
  <si>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</si>
  <si>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</si>
  <si>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</si>
  <si>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</si>
  <si>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</si>
  <si>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</si>
  <si>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</si>
  <si>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</si>
  <si>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</si>
  <si>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</si>
  <si>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</si>
  <si>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</si>
  <si>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</si>
  <si>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</si>
  <si>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</si>
  <si>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</si>
  <si>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</si>
  <si>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</si>
  <si>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</si>
  <si>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</si>
  <si>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</si>
  <si>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</si>
  <si>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</si>
  <si>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</si>
  <si>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</si>
  <si>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</si>
  <si>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</si>
  <si>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</si>
  <si>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</si>
  <si>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</si>
  <si>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</si>
  <si>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</si>
  <si>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</si>
  <si>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</si>
  <si>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</si>
  <si>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</si>
  <si>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</si>
  <si>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</si>
  <si>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</si>
  <si>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</si>
  <si>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</si>
  <si>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</si>
  <si>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</si>
  <si>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</si>
  <si>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</si>
  <si>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</si>
  <si>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</si>
  <si>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</si>
  <si>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</si>
  <si>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</si>
  <si>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</si>
  <si>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</si>
  <si>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</si>
  <si>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</si>
  <si>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</si>
  <si>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</si>
  <si>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</si>
  <si>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</si>
  <si>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</si>
  <si>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</si>
  <si>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</si>
  <si>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</si>
  <si>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</si>
  <si>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</si>
  <si>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</si>
  <si>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</si>
  <si>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</si>
  <si>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</si>
  <si>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</si>
  <si>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</si>
  <si>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</si>
  <si>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</si>
  <si>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</si>
  <si>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</si>
  <si>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</si>
  <si>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</si>
  <si>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</si>
  <si>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</si>
  <si>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</si>
  <si>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</si>
  <si>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</si>
  <si>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</si>
  <si>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</si>
  <si>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</si>
  <si>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</si>
  <si>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</si>
  <si>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</si>
  <si>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</si>
  <si>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</si>
  <si>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</si>
  <si>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</si>
  <si>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</si>
  <si>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</si>
  <si>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</si>
  <si>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</si>
  <si>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</si>
  <si>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</si>
  <si>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</si>
  <si>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</si>
  <si>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</si>
  <si>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</si>
  <si>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</si>
  <si>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</si>
  <si>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</si>
  <si>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</si>
  <si>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</si>
  <si>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</si>
  <si>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</si>
  <si>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</si>
  <si>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</si>
  <si>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</si>
  <si>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</si>
  <si>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</si>
  <si>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</si>
  <si>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</si>
  <si>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</si>
  <si>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</si>
  <si>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</si>
  <si>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</si>
  <si>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</si>
  <si>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</si>
  <si>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</si>
  <si>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</si>
  <si>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</si>
  <si>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</si>
  <si>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</si>
  <si>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</si>
  <si>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</si>
  <si>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</si>
  <si>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</si>
  <si>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</si>
  <si>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</si>
  <si>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</si>
  <si>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</si>
  <si>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</si>
  <si>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</si>
  <si>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</si>
  <si>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</si>
  <si>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</si>
  <si>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</si>
  <si>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</si>
  <si>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</si>
  <si>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</si>
  <si>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</si>
  <si>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</si>
  <si>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</si>
  <si>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</si>
  <si>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</si>
  <si>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</si>
  <si>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</si>
  <si>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</si>
  <si>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</si>
  <si>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</si>
  <si>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</si>
  <si>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</si>
  <si>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</si>
  <si>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</si>
  <si>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</si>
  <si>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</si>
  <si>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</si>
  <si>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</si>
  <si>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</si>
  <si>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</si>
  <si>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</si>
  <si>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</si>
  <si>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</si>
  <si>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</si>
  <si>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</si>
  <si>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</si>
  <si>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</si>
  <si>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</si>
  <si>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</si>
  <si>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</si>
  <si>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</si>
  <si>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</si>
  <si>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</si>
  <si>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</si>
  <si>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</si>
  <si>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</si>
  <si>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</si>
  <si>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</si>
  <si>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</si>
  <si>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</si>
  <si>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</si>
  <si>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</si>
  <si>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</si>
  <si>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</si>
  <si>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</si>
  <si>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</si>
  <si>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</si>
  <si>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</si>
  <si>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</si>
  <si>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</si>
  <si>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</si>
  <si>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</si>
  <si>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</si>
  <si>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</si>
  <si>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</si>
  <si>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</si>
  <si>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</si>
  <si>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</si>
  <si>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</si>
  <si>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</si>
  <si>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</si>
  <si>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</si>
  <si>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</si>
  <si>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</si>
  <si>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</si>
  <si>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</si>
  <si>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</si>
  <si>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</si>
  <si>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</si>
  <si>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</si>
  <si>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</si>
  <si>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</si>
  <si>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</si>
  <si>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</si>
  <si>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</si>
  <si>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</si>
  <si>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</si>
  <si>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</si>
  <si>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</si>
  <si>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</si>
  <si>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</si>
  <si>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</si>
  <si>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</si>
  <si>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</si>
  <si>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</si>
  <si>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</si>
  <si>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</si>
  <si>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</si>
  <si>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</si>
  <si>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</si>
  <si>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</si>
  <si>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</si>
  <si>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</si>
  <si>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</si>
  <si>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</si>
  <si>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</si>
  <si>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</si>
  <si>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</si>
  <si>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</si>
  <si>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</si>
  <si>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</si>
  <si>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</si>
  <si>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</si>
  <si>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</si>
  <si>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</si>
  <si>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</si>
  <si>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</si>
  <si>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</si>
  <si>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</si>
  <si>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</si>
  <si>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</si>
  <si>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</si>
  <si>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</si>
  <si>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</si>
  <si>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</si>
  <si>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</si>
  <si>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</si>
  <si>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</si>
  <si>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</si>
  <si>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</si>
  <si>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</si>
  <si>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</si>
  <si>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</si>
  <si>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</si>
  <si>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</si>
  <si>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</si>
  <si>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</si>
  <si>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</si>
  <si>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</si>
  <si>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</si>
  <si>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</si>
  <si>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</si>
  <si>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</si>
  <si>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</si>
  <si>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</si>
  <si>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</si>
  <si>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</si>
  <si>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</si>
  <si>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</si>
  <si>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</si>
  <si>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</si>
  <si>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</si>
  <si>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</si>
  <si>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</si>
  <si>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</si>
  <si>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</si>
  <si>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</si>
  <si>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</si>
  <si>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</si>
  <si>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</si>
  <si>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</si>
  <si>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</si>
  <si>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</si>
  <si>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</si>
  <si>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</si>
  <si>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</si>
  <si>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</si>
  <si>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</si>
  <si>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</si>
  <si>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</si>
  <si>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</si>
  <si>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</si>
  <si>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</si>
  <si>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</si>
  <si>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</si>
  <si>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</si>
  <si>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</si>
  <si>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</si>
  <si>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</si>
  <si>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</si>
  <si>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</si>
  <si>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</si>
  <si>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</si>
  <si>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</si>
  <si>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</si>
  <si>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</si>
  <si>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</si>
  <si>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</si>
  <si>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</si>
  <si>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</si>
  <si>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</si>
  <si>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</si>
  <si>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</si>
  <si>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</si>
  <si>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</si>
  <si>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</si>
  <si>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</si>
  <si>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</si>
  <si>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</si>
  <si>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</si>
  <si>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</si>
  <si>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</si>
  <si>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</si>
  <si>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</si>
  <si>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</si>
  <si>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</si>
  <si>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</si>
  <si>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</si>
  <si>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</si>
  <si>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</si>
  <si>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</si>
  <si>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</si>
  <si>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</si>
  <si>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</si>
  <si>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</si>
  <si>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</si>
  <si>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</si>
  <si>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</si>
  <si>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</si>
  <si>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</si>
  <si>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</si>
  <si>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</si>
  <si>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</si>
  <si>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</si>
  <si>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</si>
  <si>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</si>
  <si>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</si>
  <si>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</si>
  <si>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</si>
  <si>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</si>
  <si>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</si>
  <si>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</si>
  <si>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</si>
  <si>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</si>
  <si>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</si>
  <si>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</si>
  <si>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</si>
  <si>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</si>
  <si>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</si>
  <si>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</si>
  <si>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</si>
  <si>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</si>
  <si>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</si>
  <si>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</si>
  <si>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</si>
  <si>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</si>
  <si>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</si>
  <si>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</si>
  <si>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</si>
  <si>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</si>
  <si>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</si>
  <si>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</si>
  <si>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</si>
  <si>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</si>
  <si>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</si>
  <si>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</si>
  <si>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</si>
  <si>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</si>
  <si>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</si>
  <si>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</si>
  <si>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</si>
  <si>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</si>
  <si>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</si>
  <si>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</si>
  <si>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</si>
  <si>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</si>
  <si>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</si>
  <si>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</si>
  <si>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</si>
  <si>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</si>
  <si>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</si>
  <si>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</si>
  <si>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</si>
  <si>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</si>
  <si>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</si>
  <si>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</si>
  <si>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</si>
  <si>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</si>
  <si>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</si>
  <si>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</si>
  <si>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</si>
  <si>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</si>
  <si>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</si>
  <si>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</si>
  <si>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</si>
  <si>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</si>
  <si>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</si>
  <si>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</si>
  <si>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</si>
  <si>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</si>
  <si>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</si>
  <si>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</si>
  <si>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</si>
  <si>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</si>
  <si>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</si>
  <si>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</si>
  <si>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</si>
  <si>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</si>
  <si>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</si>
  <si>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</si>
  <si>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</si>
  <si>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</si>
  <si>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</si>
  <si>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</si>
  <si>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</si>
  <si>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</si>
  <si>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</si>
  <si>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</si>
  <si>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</si>
  <si>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</si>
  <si>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</si>
  <si>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</si>
  <si>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</si>
  <si>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</si>
  <si>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</si>
  <si>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</si>
  <si>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</si>
  <si>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</si>
  <si>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</si>
  <si>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</si>
  <si>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</si>
  <si>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</si>
  <si>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</si>
  <si>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</si>
  <si>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</si>
  <si>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</si>
  <si>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</si>
  <si>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</si>
  <si>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</si>
  <si>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</si>
  <si>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</si>
  <si>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</si>
  <si>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</si>
  <si>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</si>
  <si>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</si>
  <si>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</si>
  <si>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</si>
  <si>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</si>
  <si>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</si>
  <si>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</si>
  <si>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</si>
  <si>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</si>
  <si>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</si>
  <si>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</si>
  <si>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</si>
  <si>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</si>
  <si>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</si>
  <si>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</si>
  <si>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</si>
  <si>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</si>
  <si>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</si>
  <si>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</si>
  <si>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</si>
  <si>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</si>
  <si>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</si>
  <si>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</si>
  <si>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</si>
  <si>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</si>
  <si>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</si>
  <si>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</si>
  <si>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</si>
  <si>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</si>
  <si>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</si>
  <si>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</si>
  <si>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</si>
  <si>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</si>
  <si>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</si>
  <si>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</si>
  <si>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</si>
  <si>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</si>
  <si>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</si>
  <si>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</si>
  <si>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</si>
  <si>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</si>
  <si>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</si>
  <si>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</si>
  <si>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</si>
  <si>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</si>
  <si>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</si>
  <si>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</si>
  <si>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</si>
  <si>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</si>
  <si>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</si>
  <si>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</si>
  <si>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</si>
  <si>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</si>
  <si>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</si>
  <si>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</si>
  <si>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</si>
  <si>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</si>
  <si>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</si>
  <si>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</si>
  <si>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</si>
  <si>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</si>
  <si>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</si>
  <si>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</si>
  <si>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</si>
  <si>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</si>
  <si>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</si>
  <si>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</si>
  <si>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</si>
  <si>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</si>
  <si>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</si>
  <si>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</si>
  <si>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</si>
  <si>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</si>
  <si>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</si>
  <si>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</si>
  <si>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</si>
  <si>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</si>
  <si>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</si>
  <si>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</si>
  <si>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</si>
  <si>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</si>
  <si>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</si>
  <si>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</si>
  <si>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</si>
  <si>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</si>
  <si>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</si>
  <si>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</si>
  <si>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</si>
  <si>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</si>
  <si>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</si>
  <si>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</si>
  <si>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</si>
  <si>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</si>
  <si>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</si>
  <si>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</si>
  <si>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</si>
  <si>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</si>
  <si>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</si>
  <si>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</si>
  <si>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</si>
  <si>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</si>
  <si>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</si>
  <si>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</si>
  <si>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</si>
  <si>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</si>
  <si>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</si>
  <si>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</si>
  <si>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</si>
  <si>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</si>
  <si>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</si>
  <si>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</si>
  <si>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</si>
  <si>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</si>
  <si>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</si>
  <si>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</si>
  <si>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</si>
  <si>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</si>
  <si>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</si>
  <si>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</si>
  <si>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</si>
  <si>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</si>
  <si>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</si>
  <si>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</si>
  <si>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</si>
  <si>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</si>
  <si>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</si>
  <si>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</si>
  <si>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</si>
  <si>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</si>
  <si>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</si>
  <si>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</si>
  <si>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</si>
  <si>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</si>
  <si>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</si>
  <si>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</si>
  <si>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</si>
  <si>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</si>
  <si>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</si>
  <si>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</si>
  <si>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</si>
  <si>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</si>
  <si>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</si>
  <si>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</si>
  <si>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</si>
  <si>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</si>
  <si>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</si>
  <si>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</si>
  <si>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</si>
  <si>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</si>
  <si>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</si>
  <si>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</si>
  <si>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</si>
  <si>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</si>
  <si>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</si>
  <si>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</si>
  <si>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</si>
  <si>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</si>
  <si>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</si>
  <si>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</si>
  <si>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</si>
  <si>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</si>
  <si>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</si>
  <si>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</si>
  <si>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</si>
  <si>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</si>
  <si>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</si>
  <si>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</si>
  <si>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</si>
  <si>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</si>
  <si>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</si>
  <si>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</si>
  <si>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</si>
  <si>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</si>
  <si>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</si>
  <si>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</si>
  <si>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</si>
  <si>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</si>
  <si>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</si>
  <si>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</si>
  <si>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</si>
  <si>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</si>
  <si>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</si>
  <si>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</si>
  <si>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</si>
  <si>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</si>
  <si>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</si>
  <si>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</si>
  <si>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</si>
  <si>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</si>
  <si>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</si>
  <si>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</si>
  <si>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</si>
  <si>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</si>
  <si>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</si>
  <si>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</si>
  <si>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</si>
  <si>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</si>
  <si>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</si>
  <si>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</si>
  <si>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</si>
  <si>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</si>
  <si>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</si>
  <si>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</si>
  <si>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</si>
  <si>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</si>
  <si>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</si>
  <si>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</si>
  <si>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</si>
  <si>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</si>
  <si>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</si>
  <si>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</si>
  <si>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</si>
  <si>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</si>
  <si>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</si>
  <si>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</si>
  <si>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</si>
  <si>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</si>
  <si>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</si>
  <si>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</si>
  <si>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</si>
  <si>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</si>
  <si>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</si>
  <si>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</si>
  <si>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</si>
  <si>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</si>
  <si>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</si>
  <si>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</si>
  <si>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</si>
  <si>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</si>
  <si>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</si>
  <si>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</si>
  <si>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</si>
  <si>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</si>
  <si>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</si>
  <si>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</si>
  <si>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</si>
  <si>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</si>
  <si>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</si>
  <si>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</si>
  <si>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</si>
  <si>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</si>
  <si>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</si>
  <si>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</si>
  <si>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</si>
  <si>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</si>
  <si>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</si>
  <si>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</si>
  <si>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</si>
  <si>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</si>
  <si>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</si>
  <si>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</si>
  <si>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</si>
  <si>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</si>
  <si>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</si>
  <si>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</si>
  <si>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</si>
  <si>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</si>
  <si>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</si>
  <si>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</si>
  <si>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</si>
  <si>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</si>
  <si>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</si>
  <si>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</si>
  <si>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</si>
  <si>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</si>
  <si>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</si>
  <si>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</si>
  <si>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</si>
  <si>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</si>
  <si>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</si>
  <si>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</si>
  <si>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</si>
  <si>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</si>
  <si>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</si>
  <si>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</si>
  <si>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</si>
  <si>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</si>
  <si>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</si>
  <si>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</si>
  <si>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</si>
  <si>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</si>
  <si>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</si>
  <si>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</si>
  <si>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</si>
  <si>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</si>
  <si>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</si>
  <si>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</si>
  <si>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</si>
  <si>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</si>
  <si>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</si>
  <si>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</si>
  <si>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</si>
  <si>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</si>
  <si>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</si>
  <si>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</si>
  <si>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</si>
  <si>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</si>
  <si>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</si>
  <si>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</si>
  <si>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</si>
  <si>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</si>
  <si>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</si>
  <si>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</si>
  <si>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</si>
  <si>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</si>
  <si>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</si>
  <si>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</si>
  <si>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</si>
  <si>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</si>
  <si>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</si>
  <si>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</si>
  <si>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</si>
  <si>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</si>
  <si>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</si>
  <si>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</si>
  <si>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</si>
  <si>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</si>
  <si>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</si>
  <si>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</si>
  <si>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</si>
  <si>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</si>
  <si>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</si>
  <si>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</si>
  <si>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</si>
  <si>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</si>
  <si>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</si>
  <si>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</si>
  <si>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</si>
  <si>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</si>
  <si>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</si>
  <si>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</si>
  <si>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</si>
  <si>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</si>
  <si>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</si>
  <si>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</si>
  <si>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</si>
  <si>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</si>
  <si>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</si>
  <si>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</si>
  <si>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</si>
  <si>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</si>
  <si>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</si>
  <si>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</si>
  <si>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</si>
  <si>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</si>
  <si>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</si>
  <si>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</si>
  <si>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</si>
  <si>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</si>
  <si>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</si>
  <si>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</si>
  <si>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</si>
  <si>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</si>
  <si>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</si>
  <si>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</si>
  <si>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</si>
  <si>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</si>
  <si>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</si>
  <si>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</si>
  <si>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</si>
  <si>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</si>
  <si>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</si>
  <si>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</si>
  <si>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</si>
  <si>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</si>
  <si>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</si>
  <si>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</si>
  <si>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</si>
  <si>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</si>
  <si>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</si>
  <si>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</si>
  <si>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</si>
  <si>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</si>
  <si>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</si>
  <si>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</si>
  <si>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</si>
  <si>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</si>
  <si>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</si>
  <si>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</si>
  <si>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</si>
  <si>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</si>
  <si>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</si>
  <si>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</si>
  <si>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</si>
  <si>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</si>
  <si>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</si>
  <si>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</si>
  <si>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</si>
  <si>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</si>
  <si>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</si>
  <si>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</si>
  <si>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</si>
  <si>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</si>
  <si>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</si>
  <si>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</si>
  <si>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</si>
  <si>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</si>
  <si>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</si>
  <si>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</si>
  <si>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</si>
  <si>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</si>
  <si>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</si>
  <si>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</si>
  <si>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</si>
  <si>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</si>
  <si>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</si>
  <si>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</si>
  <si>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</si>
  <si>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</si>
  <si>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</si>
  <si>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</si>
  <si>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</si>
  <si>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</si>
  <si>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</si>
  <si>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</si>
  <si>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</si>
  <si>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</si>
  <si>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</si>
  <si>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</si>
  <si>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</si>
  <si>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</si>
  <si>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</si>
  <si>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</si>
  <si>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</si>
  <si>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</si>
  <si>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</si>
  <si>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</si>
  <si>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</si>
  <si>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</si>
  <si>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</si>
  <si>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</si>
  <si>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</si>
  <si>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</si>
  <si>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</si>
  <si>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</si>
  <si>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</si>
  <si>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</si>
  <si>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</si>
  <si>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</si>
  <si>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</si>
  <si>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</si>
  <si>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</si>
  <si>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</si>
  <si>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</si>
  <si>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</si>
  <si>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</si>
  <si>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</si>
  <si>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</si>
  <si>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</si>
  <si>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</si>
  <si>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</si>
  <si>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</si>
  <si>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</si>
  <si>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</si>
  <si>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</si>
  <si>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</si>
  <si>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</si>
  <si>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</si>
  <si>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</si>
  <si>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</si>
  <si>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</si>
  <si>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</si>
  <si>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</si>
  <si>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</si>
  <si>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</si>
  <si>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</si>
  <si>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</si>
  <si>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</si>
  <si>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</si>
  <si>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</si>
  <si>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</si>
  <si>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</si>
  <si>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</si>
  <si>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</si>
  <si>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</si>
  <si>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</si>
  <si>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</si>
  <si>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</si>
  <si>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</si>
  <si>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</si>
  <si>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</si>
  <si>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</si>
  <si>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</si>
  <si>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</si>
  <si>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</si>
  <si>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</si>
  <si>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</si>
  <si>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</si>
  <si>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</si>
  <si>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</si>
  <si>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</si>
  <si>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</si>
  <si>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</si>
  <si>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</si>
  <si>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</si>
  <si>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</si>
  <si>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</si>
  <si>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</si>
  <si>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</si>
  <si>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</si>
  <si>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</si>
  <si>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</si>
  <si>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</si>
  <si>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</si>
  <si>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</si>
  <si>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</si>
  <si>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</si>
  <si>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</si>
  <si>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</si>
  <si>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</si>
  <si>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</si>
  <si>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</si>
  <si>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</si>
  <si>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</si>
  <si>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</si>
  <si>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</si>
  <si>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</si>
  <si>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</si>
  <si>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</si>
  <si>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</si>
  <si>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</si>
  <si>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</si>
  <si>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</si>
  <si>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</si>
  <si>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</si>
  <si>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</si>
  <si>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</si>
  <si>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</si>
  <si>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</si>
  <si>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</si>
  <si>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</si>
  <si>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</si>
  <si>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</si>
  <si>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</si>
  <si>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</si>
  <si>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</si>
  <si>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</si>
  <si>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</si>
  <si>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</si>
  <si>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</si>
  <si>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</si>
  <si>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</si>
  <si>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</si>
  <si>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</si>
  <si>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</si>
  <si>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</si>
  <si>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</si>
  <si>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</si>
  <si>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</si>
  <si>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</si>
  <si>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</si>
  <si>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</si>
  <si>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</si>
  <si>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</si>
  <si>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</si>
  <si>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</si>
  <si>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</si>
  <si>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</si>
  <si>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</si>
  <si>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</si>
  <si>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</si>
  <si>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</si>
  <si>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</si>
  <si>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</si>
  <si>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</si>
  <si>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</si>
  <si>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</si>
  <si>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</si>
  <si>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</si>
  <si>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</si>
  <si>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</si>
  <si>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</si>
  <si>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</si>
  <si>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</si>
  <si>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</si>
  <si>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</si>
  <si>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</si>
  <si>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</si>
  <si>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</si>
  <si>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</si>
  <si>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</si>
  <si>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</si>
  <si>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</si>
  <si>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</si>
  <si>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</si>
  <si>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</si>
  <si>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</si>
  <si>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</si>
  <si>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</si>
  <si>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</si>
  <si>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</si>
  <si>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</si>
  <si>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</si>
  <si>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</si>
  <si>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</si>
  <si>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</si>
  <si>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</si>
  <si>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</si>
  <si>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</si>
  <si>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</si>
  <si>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</si>
  <si>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</si>
  <si>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</si>
  <si>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</si>
  <si>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</si>
  <si>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</si>
  <si>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</si>
  <si>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</si>
  <si>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</si>
  <si>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</si>
  <si>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</si>
  <si>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</si>
  <si>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</si>
  <si>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</si>
  <si>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</si>
  <si>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</si>
  <si>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</si>
  <si>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</si>
  <si>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</si>
  <si>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</si>
  <si>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</si>
  <si>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</si>
  <si>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</si>
  <si>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</si>
  <si>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</si>
  <si>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</si>
  <si>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</si>
  <si>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</si>
  <si>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</si>
  <si>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</si>
  <si>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</si>
  <si>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</si>
  <si>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</si>
  <si>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</si>
  <si>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</si>
  <si>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</si>
  <si>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</si>
  <si>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</si>
  <si>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</si>
  <si>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</si>
  <si>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</si>
  <si>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</si>
  <si>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</si>
  <si>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</si>
  <si>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</si>
  <si>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</si>
  <si>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</si>
  <si>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</si>
  <si>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</si>
  <si>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</si>
  <si>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</si>
  <si>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</si>
  <si>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</si>
  <si>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</si>
  <si>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</si>
  <si>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</si>
  <si>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</si>
  <si>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</si>
  <si>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</si>
  <si>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</si>
  <si>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</si>
  <si>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</si>
  <si>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</si>
  <si>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</si>
  <si>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</si>
  <si>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</si>
  <si>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</si>
  <si>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</si>
  <si>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</si>
  <si>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</si>
  <si>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</si>
  <si>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</si>
  <si>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</si>
  <si>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</si>
  <si>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</si>
  <si>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</si>
  <si>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</si>
  <si>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</si>
  <si>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</si>
  <si>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</si>
  <si>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</si>
  <si>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</si>
  <si>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</si>
  <si>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</si>
  <si>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</si>
  <si>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</si>
  <si>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</si>
  <si>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</si>
  <si>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</si>
  <si>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</si>
  <si>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</si>
  <si>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</si>
  <si>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</si>
  <si>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</si>
  <si>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</si>
  <si>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</si>
  <si>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</si>
  <si>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</si>
  <si>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</si>
  <si>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</si>
  <si>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</si>
  <si>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</si>
  <si>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</si>
  <si>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</si>
  <si>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</si>
  <si>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</si>
  <si>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</si>
  <si>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</si>
  <si>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</si>
  <si>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</si>
  <si>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</si>
  <si>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</si>
  <si>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</si>
  <si>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</si>
  <si>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</si>
  <si>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</si>
  <si>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</si>
  <si>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</si>
  <si>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</si>
  <si>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</si>
  <si>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</si>
  <si>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</si>
  <si>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</si>
  <si>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</si>
  <si>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</si>
  <si>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</si>
  <si>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</si>
  <si>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</si>
  <si>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</si>
  <si>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</si>
  <si>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</si>
  <si>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</si>
  <si>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</si>
  <si>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</si>
  <si>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</si>
  <si>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</si>
  <si>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</si>
  <si>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</si>
  <si>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</si>
  <si>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</si>
  <si>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</si>
  <si>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</si>
  <si>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</si>
  <si>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</si>
  <si>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</si>
  <si>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</si>
  <si>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</si>
  <si>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</si>
  <si>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</si>
  <si>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</si>
  <si>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</si>
  <si>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</si>
  <si>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</si>
  <si>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</si>
  <si>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</si>
  <si>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</si>
  <si>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</si>
  <si>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</si>
  <si>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</si>
  <si>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</si>
  <si>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</si>
  <si>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</si>
  <si>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</si>
  <si>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</si>
  <si>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</si>
  <si>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</si>
  <si>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</si>
  <si>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</si>
  <si>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</si>
  <si>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</si>
  <si>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</si>
  <si>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</si>
  <si>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</si>
  <si>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</si>
  <si>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</si>
  <si>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</si>
  <si>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</si>
  <si>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</si>
  <si>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</si>
  <si>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</si>
  <si>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</si>
  <si>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</si>
  <si>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</si>
  <si>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</si>
  <si>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</si>
  <si>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</si>
  <si>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</si>
  <si>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</si>
  <si>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</si>
  <si>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</si>
  <si>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</si>
  <si>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</si>
  <si>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</si>
  <si>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</si>
  <si>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</si>
  <si>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</si>
  <si>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</si>
  <si>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</si>
  <si>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</si>
  <si>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</si>
  <si>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</si>
  <si>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</si>
  <si>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</si>
  <si>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</si>
  <si>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</si>
  <si>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</si>
  <si>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</si>
  <si>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</si>
  <si>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</si>
  <si>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</si>
  <si>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</si>
  <si>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</si>
  <si>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</si>
  <si>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</si>
  <si>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</si>
  <si>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</si>
  <si>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</si>
  <si>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</si>
  <si>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</si>
  <si>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</si>
  <si>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</si>
  <si>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</si>
  <si>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</si>
  <si>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</si>
  <si>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</si>
  <si>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</si>
  <si>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</si>
  <si>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</si>
  <si>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</si>
  <si>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</si>
  <si>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</si>
  <si>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</si>
  <si>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</si>
  <si>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</si>
  <si>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</si>
  <si>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</si>
  <si>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</si>
  <si>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</si>
  <si>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</si>
  <si>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</si>
  <si>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</si>
  <si>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</si>
  <si>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</si>
  <si>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</si>
  <si>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</si>
  <si>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</si>
  <si>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</si>
  <si>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</si>
  <si>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</si>
  <si>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</si>
  <si>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</si>
  <si>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</si>
  <si>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</si>
  <si>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</si>
  <si>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</si>
  <si>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</si>
  <si>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</si>
  <si>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</si>
  <si>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</si>
  <si>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</si>
  <si>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</si>
  <si>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</si>
  <si>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</si>
  <si>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</si>
  <si>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</si>
  <si>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</si>
  <si>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</si>
  <si>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</si>
  <si>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</si>
  <si>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</si>
  <si>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</si>
  <si>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</si>
  <si>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</si>
  <si>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</si>
  <si>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</si>
  <si>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</si>
  <si>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</si>
  <si>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</si>
  <si>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</si>
  <si>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</si>
  <si>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</si>
  <si>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</si>
  <si>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</si>
  <si>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</si>
  <si>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</si>
  <si>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</si>
  <si>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</si>
  <si>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</si>
  <si>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</si>
  <si>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</si>
  <si>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</si>
  <si>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</si>
  <si>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</si>
  <si>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</si>
  <si>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</si>
  <si>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</si>
  <si>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</si>
  <si>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</si>
  <si>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</si>
  <si>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</si>
  <si>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</si>
  <si>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</si>
  <si>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</si>
  <si>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</si>
  <si>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</si>
  <si>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</si>
  <si>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</si>
  <si>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</si>
  <si>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</si>
  <si>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</si>
  <si>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</si>
  <si>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</si>
  <si>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</si>
  <si>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</si>
  <si>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</si>
  <si>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</si>
  <si>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</si>
  <si>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</si>
  <si>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</si>
  <si>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</si>
  <si>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</si>
  <si>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</si>
  <si>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</si>
  <si>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</si>
  <si>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</si>
  <si>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</si>
  <si>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</si>
  <si>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</si>
  <si>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</si>
  <si>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</si>
  <si>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</si>
  <si>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</si>
  <si>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</si>
  <si>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</si>
  <si>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</si>
  <si>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</si>
  <si>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</si>
  <si>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</si>
  <si>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</si>
  <si>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</si>
  <si>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</si>
  <si>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</si>
  <si>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</si>
  <si>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</si>
  <si>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</si>
  <si>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</si>
  <si>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</si>
  <si>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</si>
  <si>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</si>
  <si>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</si>
  <si>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</si>
  <si>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</si>
  <si>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</si>
  <si>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</si>
  <si>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</si>
  <si>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</si>
  <si>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</si>
  <si>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</si>
  <si>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</si>
  <si>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</si>
  <si>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</si>
  <si>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</si>
  <si>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</si>
  <si>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</si>
  <si>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</si>
  <si>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</si>
  <si>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</si>
  <si>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</si>
  <si>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</si>
  <si>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</si>
  <si>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</si>
  <si>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</si>
  <si>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</si>
  <si>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</si>
  <si>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</si>
  <si>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</si>
  <si>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</si>
  <si>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</si>
  <si>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</si>
  <si>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</si>
  <si>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</si>
  <si>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</si>
  <si>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</si>
  <si>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</si>
  <si>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</si>
  <si>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</si>
  <si>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</si>
  <si>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</si>
  <si>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</si>
  <si>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</si>
  <si>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</si>
  <si>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</si>
  <si>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</si>
  <si>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</si>
  <si>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</si>
  <si>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</si>
  <si>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</si>
  <si>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</si>
  <si>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</si>
  <si>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</si>
  <si>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</si>
  <si>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</si>
  <si>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</si>
  <si>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</si>
  <si>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</si>
  <si>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</si>
  <si>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</si>
  <si>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</si>
  <si>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</si>
  <si>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</si>
  <si>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</si>
  <si>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</si>
  <si>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</si>
  <si>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</si>
  <si>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</si>
  <si>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</si>
  <si>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</si>
  <si>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</si>
  <si>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</si>
  <si>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</si>
  <si>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</si>
  <si>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</si>
  <si>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</si>
  <si>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</si>
  <si>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</si>
  <si>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</si>
  <si>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</si>
  <si>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</si>
  <si>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</si>
  <si>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</si>
  <si>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</si>
  <si>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</si>
  <si>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</si>
  <si>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</si>
  <si>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</si>
  <si>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</si>
  <si>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</si>
  <si>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</si>
  <si>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</si>
  <si>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</si>
  <si>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</si>
  <si>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</si>
  <si>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</si>
  <si>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</si>
  <si>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</si>
  <si>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</si>
  <si>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</si>
  <si>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</si>
  <si>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</si>
  <si>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</si>
  <si>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</si>
  <si>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</si>
  <si>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</si>
  <si>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</si>
  <si>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</si>
  <si>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</si>
  <si>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</si>
  <si>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</si>
  <si>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</si>
  <si>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</si>
  <si>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</si>
  <si>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</si>
  <si>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</si>
  <si>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</si>
  <si>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</si>
  <si>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</si>
  <si>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</si>
  <si>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</si>
  <si>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</si>
  <si>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</si>
  <si>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</si>
  <si>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</si>
  <si>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</si>
  <si>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</si>
  <si>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</si>
  <si>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</si>
  <si>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</si>
  <si>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</si>
  <si>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</si>
  <si>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</si>
  <si>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</si>
  <si>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</si>
  <si>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</si>
  <si>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</si>
  <si>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</si>
  <si>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</si>
  <si>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</si>
  <si>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</si>
  <si>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</si>
  <si>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</si>
  <si>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</si>
  <si>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</si>
  <si>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</si>
  <si>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</si>
  <si>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</si>
  <si>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</si>
  <si>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</si>
  <si>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</si>
  <si>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</si>
  <si>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</si>
  <si>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</si>
  <si>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</si>
  <si>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</si>
  <si>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</si>
  <si>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</si>
  <si>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</si>
  <si>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</si>
  <si>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</si>
  <si>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</si>
  <si>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</si>
  <si>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</si>
  <si>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</si>
  <si>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</si>
  <si>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</si>
  <si>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</si>
  <si>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</si>
  <si>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</si>
  <si>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</si>
  <si>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</si>
  <si>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</si>
  <si>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</si>
  <si>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</si>
  <si>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</si>
  <si>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</si>
  <si>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</si>
  <si>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</si>
  <si>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</si>
  <si>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</si>
  <si>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</si>
  <si>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</si>
  <si>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</si>
  <si>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</si>
  <si>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</si>
  <si>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</si>
  <si>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</si>
  <si>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</si>
  <si>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</si>
  <si>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</si>
  <si>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</si>
  <si>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</si>
  <si>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</si>
  <si>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</si>
  <si>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</si>
  <si>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</si>
  <si>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</si>
  <si>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</si>
  <si>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</si>
  <si>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</si>
  <si>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</si>
  <si>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</si>
  <si>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</si>
  <si>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</si>
  <si>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</si>
  <si>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</si>
  <si>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</si>
  <si>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</si>
  <si>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</si>
  <si>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</si>
  <si>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</si>
  <si>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</si>
  <si>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</si>
  <si>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</si>
  <si>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</si>
  <si>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</si>
  <si>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</si>
  <si>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</si>
  <si>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</si>
  <si>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</si>
  <si>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</si>
  <si>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</si>
  <si>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</si>
  <si>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</si>
  <si>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</si>
  <si>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</si>
  <si>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</si>
  <si>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</si>
  <si>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</si>
  <si>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</si>
  <si>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</si>
  <si>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</si>
  <si>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</si>
  <si>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</si>
  <si>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</si>
  <si>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</si>
  <si>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</si>
  <si>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</si>
  <si>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</si>
  <si>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</si>
  <si>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</si>
  <si>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</si>
  <si>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</si>
  <si>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</si>
  <si>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</si>
  <si>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</si>
  <si>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</si>
  <si>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</si>
  <si>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</si>
  <si>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</si>
  <si>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</si>
  <si>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</si>
  <si>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</si>
  <si>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</si>
  <si>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</si>
  <si>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</si>
  <si>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</si>
  <si>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</si>
  <si>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</si>
  <si>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</si>
  <si>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</si>
  <si>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</si>
  <si>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</si>
  <si>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</si>
  <si>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</si>
  <si>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</si>
  <si>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</si>
  <si>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</si>
  <si>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</si>
  <si>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</si>
  <si>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</si>
  <si>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</si>
  <si>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</si>
  <si>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</si>
  <si>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</si>
  <si>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</si>
  <si>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</si>
  <si>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</si>
  <si>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</si>
  <si>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</si>
  <si>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</si>
  <si>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</si>
  <si>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</si>
  <si>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</si>
  <si>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</si>
  <si>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</si>
  <si>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</si>
  <si>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</si>
  <si>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</si>
  <si>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</si>
  <si>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</si>
  <si>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</si>
  <si>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</si>
  <si>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</si>
  <si>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</si>
  <si>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</si>
  <si>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</si>
  <si>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</si>
  <si>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</si>
  <si>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</si>
  <si>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</si>
  <si>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</si>
  <si>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</si>
  <si>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</si>
  <si>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</si>
  <si>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</si>
  <si>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</si>
  <si>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</si>
  <si>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</si>
  <si>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</si>
  <si>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</si>
  <si>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</si>
  <si>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</si>
  <si>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</si>
  <si>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</si>
  <si>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</si>
  <si>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</si>
  <si>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</si>
  <si>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</si>
  <si>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</si>
  <si>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</si>
  <si>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</si>
  <si>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</si>
  <si>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</si>
  <si>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</si>
  <si>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</si>
  <si>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</si>
  <si>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</si>
  <si>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</si>
  <si>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</si>
  <si>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</si>
  <si>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</si>
  <si>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</si>
  <si>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</si>
  <si>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</si>
  <si>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</si>
  <si>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</si>
  <si>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</si>
  <si>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</si>
  <si>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</si>
  <si>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</si>
  <si>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</si>
  <si>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</si>
  <si>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</si>
  <si>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</si>
  <si>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</si>
  <si>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</si>
  <si>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</si>
  <si>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</si>
  <si>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</si>
  <si>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</si>
  <si>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</si>
  <si>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</si>
  <si>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</si>
  <si>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</si>
  <si>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</si>
  <si>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</si>
  <si>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</si>
  <si>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</si>
  <si>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</si>
  <si>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</si>
  <si>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</si>
  <si>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</si>
  <si>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</si>
  <si>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</si>
  <si>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</si>
  <si>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</si>
  <si>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</si>
  <si>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</si>
  <si>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</si>
  <si>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</si>
  <si>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</si>
  <si>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</si>
  <si>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</si>
  <si>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</si>
  <si>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</si>
  <si>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</si>
  <si>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</si>
  <si>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</si>
  <si>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</si>
  <si>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</si>
  <si>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</si>
  <si>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</si>
  <si>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</si>
  <si>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</si>
  <si>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</si>
  <si>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</si>
  <si>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</si>
  <si>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</si>
  <si>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</si>
  <si>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</si>
  <si>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</si>
  <si>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</si>
  <si>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</si>
  <si>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</si>
  <si>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</si>
  <si>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</si>
  <si>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</si>
  <si>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</si>
  <si>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</si>
  <si>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</si>
  <si>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</si>
  <si>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</si>
  <si>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</si>
  <si>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</si>
  <si>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</si>
  <si>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</si>
  <si>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</si>
  <si>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</si>
  <si>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</si>
  <si>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</si>
  <si>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</si>
  <si>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</si>
  <si>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</si>
  <si>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</si>
  <si>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</si>
  <si>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</si>
  <si>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</si>
  <si>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</si>
  <si>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</si>
  <si>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</si>
  <si>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</si>
  <si>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</si>
  <si>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</si>
  <si>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</si>
  <si>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</si>
  <si>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</si>
  <si>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</si>
  <si>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</si>
  <si>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</si>
  <si>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</si>
  <si>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</si>
  <si>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</si>
  <si>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</si>
  <si>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</si>
  <si>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</si>
  <si>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</si>
  <si>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</si>
  <si>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</si>
  <si>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</si>
  <si>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</si>
  <si>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</si>
  <si>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</si>
  <si>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</si>
  <si>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</si>
  <si>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</si>
  <si>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</si>
  <si>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</si>
  <si>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</si>
  <si>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</si>
  <si>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</si>
  <si>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</si>
  <si>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</si>
  <si>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</si>
  <si>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</si>
  <si>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</si>
  <si>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</si>
  <si>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</si>
  <si>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</si>
  <si>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</si>
  <si>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</si>
  <si>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</si>
  <si>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</si>
  <si>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</si>
  <si>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</si>
  <si>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</si>
  <si>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</si>
  <si>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</si>
  <si>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</si>
  <si>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</si>
  <si>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</si>
  <si>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</si>
  <si>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</si>
  <si>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</si>
  <si>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</si>
  <si>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</si>
  <si>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</si>
  <si>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</si>
  <si>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</si>
  <si>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</si>
  <si>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</si>
  <si>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</si>
  <si>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</si>
  <si>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</si>
  <si>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</si>
  <si>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</si>
  <si>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</si>
  <si>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</si>
  <si>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</si>
  <si>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</si>
  <si>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</si>
  <si>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</si>
  <si>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</si>
  <si>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</si>
  <si>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</si>
  <si>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</si>
  <si>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</si>
  <si>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</si>
  <si>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</si>
  <si>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</si>
  <si>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</si>
  <si>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</si>
  <si>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</si>
  <si>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</si>
  <si>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</si>
  <si>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</si>
  <si>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</si>
  <si>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</si>
  <si>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</si>
  <si>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</si>
  <si>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</si>
  <si>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</si>
  <si>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</si>
  <si>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</si>
  <si>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</si>
  <si>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</si>
  <si>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</si>
  <si>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</si>
  <si>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</si>
  <si>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</si>
  <si>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</si>
  <si>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</si>
  <si>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</si>
  <si>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</si>
  <si>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</si>
  <si>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</si>
  <si>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</si>
  <si>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</si>
  <si>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</si>
  <si>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</si>
  <si>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</si>
  <si>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</si>
  <si>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</si>
  <si>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</si>
  <si>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</si>
  <si>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</si>
  <si>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</si>
  <si>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</si>
  <si>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</si>
  <si>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</si>
  <si>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</si>
  <si>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</si>
  <si>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</si>
  <si>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</si>
  <si>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</si>
  <si>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</si>
  <si>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</si>
  <si>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</si>
  <si>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</si>
  <si>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</si>
  <si>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</si>
  <si>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</si>
  <si>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</si>
  <si>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</si>
  <si>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</si>
  <si>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</si>
  <si>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</si>
  <si>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</si>
  <si>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</si>
  <si>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</si>
  <si>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</si>
  <si>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</si>
  <si>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</si>
  <si>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</si>
  <si>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</si>
  <si>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</si>
  <si>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</si>
  <si>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</si>
  <si>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</si>
  <si>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</si>
  <si>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</si>
  <si>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</si>
  <si>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</si>
  <si>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</si>
  <si>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</si>
  <si>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</si>
  <si>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</si>
  <si>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</si>
  <si>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</si>
  <si>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</si>
  <si>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</si>
  <si>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</si>
  <si>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</si>
  <si>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</si>
  <si>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</si>
  <si>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</si>
  <si>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</si>
  <si>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</si>
  <si>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</si>
  <si>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</si>
  <si>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</si>
  <si>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</si>
  <si>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</si>
  <si>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</si>
  <si>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</si>
  <si>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</si>
  <si>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</si>
  <si>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</si>
  <si>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</si>
  <si>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</si>
  <si>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</si>
  <si>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</si>
  <si>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</si>
  <si>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</si>
  <si>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</si>
  <si>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</si>
  <si>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</si>
  <si>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</si>
  <si>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</si>
  <si>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</si>
  <si>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</si>
  <si>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</si>
  <si>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</si>
  <si>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</si>
  <si>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</si>
  <si>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</si>
  <si>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</si>
  <si>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</si>
  <si>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</si>
  <si>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</si>
  <si>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</si>
  <si>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</si>
  <si>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</si>
  <si>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</si>
  <si>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</si>
  <si>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</si>
  <si>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</si>
  <si>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</si>
  <si>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</si>
  <si>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</si>
  <si>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</si>
  <si>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</si>
  <si>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</si>
  <si>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</si>
  <si>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</si>
  <si>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</si>
  <si>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</si>
  <si>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</si>
  <si>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</si>
  <si>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</si>
  <si>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</si>
  <si>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</si>
  <si>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</si>
  <si>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</si>
  <si>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</si>
  <si>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</si>
  <si>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</si>
  <si>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</si>
  <si>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</si>
  <si>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</si>
  <si>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</si>
  <si>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</si>
  <si>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</si>
  <si>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</si>
  <si>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</si>
  <si>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</si>
  <si>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</si>
  <si>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</si>
  <si>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</si>
  <si>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</si>
  <si>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</si>
  <si>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</si>
  <si>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</si>
  <si>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</si>
  <si>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</si>
  <si>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</si>
  <si>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</si>
  <si>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</si>
  <si>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</si>
  <si>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</si>
  <si>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</si>
  <si>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</si>
  <si>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</si>
  <si>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</si>
  <si>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</si>
  <si>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</si>
  <si>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</si>
  <si>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</si>
  <si>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</si>
  <si>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</si>
  <si>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</si>
  <si>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</si>
  <si>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</si>
  <si>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</si>
  <si>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</si>
  <si>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</si>
  <si>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</si>
  <si>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</si>
  <si>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</si>
  <si>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</si>
  <si>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</si>
  <si>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</si>
  <si>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</si>
  <si>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</si>
  <si>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</si>
  <si>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</si>
  <si>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</si>
  <si>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</si>
  <si>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</si>
  <si>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</si>
  <si>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</si>
  <si>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</si>
  <si>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</si>
  <si>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</si>
  <si>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</si>
  <si>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</si>
  <si>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</si>
  <si>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</si>
  <si>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</si>
  <si>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</si>
  <si>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</si>
  <si>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</si>
  <si>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</si>
  <si>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</si>
  <si>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</si>
  <si>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</si>
  <si>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</si>
  <si>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</si>
  <si>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</si>
  <si>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</si>
  <si>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</si>
  <si>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</si>
  <si>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</si>
  <si>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</si>
  <si>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</si>
  <si>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</si>
  <si>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</si>
  <si>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</si>
  <si>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</si>
  <si>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</si>
  <si>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</si>
  <si>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</si>
  <si>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</si>
  <si>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</si>
  <si>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</si>
  <si>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</si>
  <si>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</si>
  <si>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</si>
  <si>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</si>
  <si>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</si>
  <si>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</si>
  <si>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</si>
  <si>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</si>
  <si>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</si>
  <si>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</si>
  <si>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</si>
  <si>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</si>
  <si>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</si>
  <si>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</si>
  <si>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</si>
  <si>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</si>
  <si>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</si>
  <si>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</si>
  <si>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</si>
  <si>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</si>
  <si>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</si>
  <si>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</si>
  <si>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</si>
  <si>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</si>
  <si>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</si>
  <si>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</si>
  <si>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</si>
  <si>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</si>
  <si>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</si>
  <si>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</si>
  <si>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</si>
  <si>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</si>
  <si>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</si>
  <si>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</si>
  <si>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</si>
  <si>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</si>
  <si>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</si>
  <si>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</si>
  <si>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</si>
  <si>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</si>
  <si>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</si>
  <si>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</si>
  <si>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</si>
  <si>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</si>
  <si>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</si>
  <si>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</si>
  <si>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</si>
  <si>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</si>
  <si>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</si>
  <si>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</si>
  <si>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</si>
  <si>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</si>
  <si>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</si>
  <si>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</si>
  <si>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</si>
  <si>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</si>
  <si>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</si>
  <si>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</si>
  <si>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</si>
  <si>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</si>
  <si>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</si>
  <si>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</si>
  <si>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</si>
  <si>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</si>
  <si>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</si>
  <si>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</si>
  <si>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</si>
  <si>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</si>
  <si>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</si>
  <si>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</si>
  <si>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</si>
  <si>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</si>
  <si>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</si>
  <si>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</si>
  <si>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</si>
  <si>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</si>
  <si>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</si>
  <si>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</si>
  <si>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</si>
  <si>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</si>
  <si>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</si>
  <si>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</si>
  <si>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</si>
  <si>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</si>
  <si>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</si>
  <si>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</si>
  <si>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</si>
  <si>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</si>
  <si>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</si>
  <si>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</si>
  <si>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</si>
  <si>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</si>
  <si>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</si>
  <si>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</si>
  <si>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</si>
  <si>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</si>
  <si>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</si>
  <si>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</si>
  <si>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</si>
  <si>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</si>
  <si>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</si>
  <si>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</si>
  <si>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</si>
  <si>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</si>
  <si>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</si>
  <si>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</si>
  <si>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</si>
  <si>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</si>
  <si>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</si>
  <si>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</si>
  <si>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</si>
  <si>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</si>
  <si>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</si>
  <si>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</si>
  <si>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</si>
  <si>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</si>
  <si>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</si>
  <si>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</si>
  <si>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</si>
  <si>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</si>
  <si>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</si>
  <si>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</si>
  <si>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</si>
  <si>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</si>
  <si>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</si>
  <si>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</si>
  <si>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</si>
  <si>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</si>
  <si>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</si>
  <si>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</si>
  <si>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</si>
  <si>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</si>
  <si>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</si>
  <si>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</si>
  <si>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</si>
  <si>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</si>
  <si>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</si>
  <si>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</si>
  <si>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</si>
  <si>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</si>
  <si>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</si>
  <si>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</si>
  <si>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</si>
  <si>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</si>
  <si>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</si>
  <si>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</si>
  <si>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</si>
  <si>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</si>
  <si>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</si>
  <si>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</si>
  <si>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</si>
  <si>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</si>
  <si>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</si>
  <si>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</si>
  <si>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</si>
  <si>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</si>
  <si>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</si>
  <si>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</si>
  <si>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</si>
  <si>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</si>
  <si>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</si>
  <si>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</si>
  <si>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</si>
  <si>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</si>
  <si>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</si>
  <si>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</si>
  <si>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</si>
  <si>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</si>
  <si>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</si>
  <si>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</si>
  <si>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</si>
  <si>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</si>
  <si>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</si>
  <si>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</si>
  <si>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</si>
  <si>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</si>
  <si>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</si>
  <si>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</si>
  <si>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</si>
  <si>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</si>
  <si>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</si>
  <si>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</si>
  <si>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</si>
  <si>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</si>
  <si>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</si>
  <si>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</si>
  <si>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</si>
  <si>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</si>
  <si>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</si>
  <si>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</si>
  <si>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</si>
  <si>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</si>
  <si>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</si>
  <si>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</si>
  <si>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</si>
  <si>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</si>
  <si>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</si>
  <si>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</si>
  <si>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</si>
  <si>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</si>
  <si>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</si>
  <si>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</si>
  <si>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</si>
  <si>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</si>
  <si>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</si>
  <si>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</si>
  <si>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</si>
  <si>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</si>
  <si>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</si>
  <si>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</si>
  <si>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</si>
  <si>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</si>
  <si>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</si>
  <si>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</si>
  <si>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</si>
  <si>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</si>
  <si>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</si>
  <si>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</si>
  <si>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</si>
  <si>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</si>
  <si>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</si>
  <si>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</si>
  <si>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</si>
  <si>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</si>
  <si>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</si>
  <si>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</si>
  <si>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</si>
  <si>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</si>
  <si>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</si>
  <si>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</si>
  <si>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</si>
  <si>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</si>
  <si>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</si>
  <si>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</si>
  <si>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</si>
  <si>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</si>
  <si>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</si>
  <si>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</si>
  <si>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</si>
  <si>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</si>
  <si>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</si>
  <si>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</si>
  <si>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</si>
  <si>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</si>
  <si>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</si>
  <si>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</si>
  <si>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</si>
  <si>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</si>
  <si>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</si>
  <si>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</si>
  <si>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</si>
  <si>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</si>
  <si>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</si>
  <si>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</si>
  <si>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</si>
  <si>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</si>
  <si>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</si>
  <si>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</si>
  <si>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</si>
  <si>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</si>
  <si>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</si>
  <si>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</si>
  <si>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</si>
  <si>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</si>
  <si>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</si>
  <si>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</si>
  <si>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</si>
  <si>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</si>
  <si>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</si>
  <si>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</si>
  <si>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</si>
  <si>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</si>
  <si>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</si>
  <si>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</si>
  <si>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</si>
  <si>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</si>
  <si>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</si>
  <si>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</si>
  <si>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</si>
  <si>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</si>
  <si>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</si>
  <si>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</si>
  <si>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</si>
  <si>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</si>
  <si>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</si>
  <si>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</si>
  <si>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</si>
  <si>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</si>
  <si>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</si>
  <si>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</si>
  <si>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</si>
  <si>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</si>
  <si>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</si>
  <si>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</si>
  <si>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</si>
  <si>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</si>
  <si>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</si>
  <si>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</si>
  <si>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</si>
  <si>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</si>
  <si>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</si>
  <si>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</si>
  <si>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</si>
  <si>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</si>
  <si>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</si>
  <si>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</si>
  <si>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</si>
  <si>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</si>
  <si>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</si>
  <si>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</si>
  <si>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</si>
  <si>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</si>
  <si>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</si>
  <si>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</si>
  <si>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</si>
  <si>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</si>
  <si>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</si>
  <si>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</si>
  <si>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</si>
  <si>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</si>
  <si>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</si>
  <si>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</si>
  <si>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</si>
  <si>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</si>
  <si>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</si>
  <si>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</si>
  <si>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</si>
  <si>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</si>
  <si>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</si>
  <si>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</si>
  <si>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</si>
  <si>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</si>
  <si>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</si>
  <si>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</si>
  <si>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</si>
  <si>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</si>
  <si>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</si>
  <si>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</si>
  <si>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</si>
  <si>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</si>
  <si>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</si>
  <si>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</si>
  <si>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</si>
  <si>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</si>
  <si>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</si>
  <si>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</si>
  <si>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</si>
  <si>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</si>
  <si>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</si>
  <si>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</si>
  <si>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</si>
  <si>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</si>
  <si>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</si>
  <si>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</si>
  <si>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</si>
  <si>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</si>
  <si>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</si>
  <si>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</si>
  <si>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</si>
  <si>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</si>
  <si>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</si>
  <si>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</si>
  <si>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</si>
  <si>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</si>
  <si>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</si>
  <si>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</si>
  <si>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</si>
  <si>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</si>
  <si>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</si>
  <si>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</si>
  <si>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</si>
  <si>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</si>
  <si>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</si>
  <si>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</si>
  <si>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</si>
  <si>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</si>
  <si>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</si>
  <si>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</si>
  <si>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</si>
  <si>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</si>
  <si>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</si>
  <si>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</si>
  <si>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</si>
  <si>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</si>
  <si>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</si>
  <si>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</si>
  <si>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</si>
  <si>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</si>
  <si>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</si>
  <si>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</si>
  <si>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</si>
  <si>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</si>
  <si>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</si>
  <si>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</si>
  <si>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</si>
  <si>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</si>
  <si>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</si>
  <si>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</si>
  <si>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</si>
  <si>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</si>
  <si>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</si>
  <si>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</si>
  <si>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</si>
  <si>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</si>
  <si>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</si>
  <si>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</si>
  <si>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</si>
  <si>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</si>
  <si>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</si>
  <si>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</si>
  <si>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</si>
  <si>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</si>
  <si>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</si>
  <si>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</si>
  <si>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</si>
  <si>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</si>
  <si>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</si>
  <si>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</si>
  <si>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</si>
  <si>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</si>
  <si>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</si>
  <si>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</si>
  <si>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</si>
  <si>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</si>
  <si>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</si>
  <si>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</si>
  <si>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</si>
  <si>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</si>
  <si>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</si>
  <si>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</si>
  <si>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</si>
  <si>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</si>
  <si>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</si>
  <si>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</si>
  <si>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</si>
  <si>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</si>
  <si>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</si>
  <si>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</si>
  <si>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</si>
  <si>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</si>
  <si>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</si>
  <si>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</si>
  <si>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</si>
  <si>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</si>
  <si>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</si>
  <si>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</si>
  <si>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</si>
  <si>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</si>
  <si>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</si>
  <si>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</si>
  <si>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</si>
  <si>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</si>
  <si>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</si>
  <si>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</si>
  <si>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</si>
  <si>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</si>
  <si>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</si>
  <si>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</si>
  <si>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</si>
  <si>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</si>
  <si>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</si>
  <si>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</si>
  <si>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</si>
  <si>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</si>
  <si>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</si>
  <si>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</si>
  <si>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</si>
  <si>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</si>
  <si>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</si>
  <si>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</si>
  <si>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</si>
  <si>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</si>
  <si>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</si>
  <si>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</si>
  <si>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</si>
  <si>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</si>
  <si>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</si>
  <si>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</si>
  <si>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</si>
  <si>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</si>
  <si>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</si>
  <si>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</si>
  <si>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</si>
  <si>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</si>
  <si>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</si>
  <si>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</si>
  <si>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</si>
  <si>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</si>
  <si>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</si>
  <si>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</si>
  <si>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</si>
  <si>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</si>
  <si>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</si>
  <si>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</si>
  <si>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</si>
  <si>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</si>
  <si>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</si>
  <si>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</si>
  <si>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</si>
  <si>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</si>
  <si>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</si>
  <si>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</si>
  <si>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</si>
  <si>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</si>
  <si>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</si>
  <si>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</si>
  <si>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</si>
  <si>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</si>
  <si>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</si>
  <si>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</si>
  <si>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</si>
  <si>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</si>
  <si>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</si>
  <si>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</si>
  <si>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</si>
  <si>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</si>
  <si>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</si>
  <si>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</si>
  <si>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</si>
  <si>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</si>
  <si>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</si>
  <si>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</si>
  <si>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</si>
  <si>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</si>
  <si>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</si>
  <si>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</si>
  <si>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</si>
  <si>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</si>
  <si>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</si>
  <si>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</si>
  <si>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</si>
  <si>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</si>
  <si>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</si>
  <si>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</si>
  <si>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</si>
  <si>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</si>
  <si>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</si>
  <si>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</si>
  <si>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</si>
  <si>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</si>
  <si>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</si>
  <si>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</si>
  <si>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</si>
  <si>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</si>
  <si>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</si>
  <si>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</si>
  <si>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</si>
  <si>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</si>
  <si>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</si>
  <si>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</si>
  <si>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</si>
  <si>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</si>
  <si>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</si>
  <si>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</si>
  <si>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</si>
  <si>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</si>
  <si>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</si>
  <si>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</si>
  <si>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</si>
  <si>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</si>
  <si>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</si>
  <si>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</si>
  <si>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</si>
  <si>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</si>
  <si>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</si>
  <si>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</si>
  <si>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</si>
  <si>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</si>
  <si>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</si>
  <si>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</si>
  <si>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</si>
  <si>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</si>
  <si>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</si>
  <si>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</si>
  <si>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</si>
  <si>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</si>
  <si>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</si>
  <si>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</si>
  <si>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</si>
  <si>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</si>
  <si>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</si>
  <si>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</si>
  <si>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</si>
  <si>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</si>
  <si>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</si>
  <si>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</si>
  <si>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</si>
  <si>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</si>
  <si>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</si>
  <si>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</si>
  <si>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</si>
  <si>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</si>
  <si>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</si>
  <si>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</si>
  <si>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</si>
  <si>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</si>
  <si>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</si>
  <si>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</si>
  <si>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</si>
  <si>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</si>
  <si>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</si>
  <si>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</si>
  <si>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</si>
  <si>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</si>
  <si>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</si>
  <si>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</si>
  <si>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</si>
  <si>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</si>
  <si>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</si>
  <si>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</si>
  <si>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</si>
  <si>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</si>
  <si>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</si>
  <si>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</si>
  <si>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</si>
  <si>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</si>
  <si>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</si>
  <si>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</si>
  <si>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</si>
  <si>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</si>
  <si>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</si>
  <si>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</si>
  <si>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</si>
  <si>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</si>
  <si>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</si>
  <si>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</si>
  <si>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</si>
  <si>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</si>
  <si>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</si>
  <si>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</si>
  <si>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</si>
  <si>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</si>
  <si>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</si>
  <si>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</si>
  <si>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</si>
  <si>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</si>
  <si>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</si>
  <si>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</si>
  <si>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</si>
  <si>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</si>
  <si>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</si>
  <si>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</si>
  <si>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</si>
  <si>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</si>
  <si>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</si>
  <si>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</si>
  <si>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</si>
  <si>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</si>
  <si>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</si>
  <si>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</si>
  <si>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</si>
  <si>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</si>
  <si>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</si>
  <si>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</si>
  <si>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</si>
  <si>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</si>
  <si>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</si>
  <si>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</si>
  <si>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</si>
  <si>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</si>
  <si>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</si>
  <si>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</si>
  <si>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</si>
  <si>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</si>
  <si>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</si>
  <si>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</si>
  <si>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</si>
  <si>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</si>
  <si>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</si>
  <si>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</si>
  <si>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</si>
  <si>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</si>
  <si>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</si>
  <si>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</si>
  <si>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</si>
  <si>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</si>
  <si>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</si>
  <si>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</si>
  <si>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</si>
  <si>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</si>
  <si>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</si>
  <si>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</si>
  <si>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</si>
  <si>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</si>
  <si>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</si>
  <si>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</si>
  <si>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</si>
  <si>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</si>
  <si>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</si>
  <si>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</si>
  <si>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</si>
  <si>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</si>
  <si>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</si>
  <si>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</si>
  <si>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</si>
  <si>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</si>
  <si>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</si>
  <si>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</si>
  <si>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</si>
  <si>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</si>
  <si>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</si>
  <si>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</si>
  <si>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</si>
  <si>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</si>
  <si>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</si>
  <si>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</si>
  <si>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</si>
  <si>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</si>
  <si>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</si>
  <si>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</si>
  <si>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</si>
  <si>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</si>
  <si>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</si>
  <si>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</si>
  <si>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</si>
  <si>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</si>
  <si>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</si>
  <si>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</si>
  <si>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</si>
  <si>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</si>
  <si>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</si>
  <si>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</si>
  <si>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</si>
  <si>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</si>
  <si>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</si>
  <si>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</si>
  <si>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</si>
  <si>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</si>
  <si>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</si>
  <si>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</si>
  <si>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</si>
  <si>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</si>
  <si>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</si>
  <si>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</si>
  <si>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</si>
  <si>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</si>
  <si>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</si>
  <si>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</si>
  <si>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</si>
  <si>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</si>
  <si>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</si>
  <si>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</si>
  <si>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</si>
  <si>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</si>
  <si>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</si>
  <si>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</si>
  <si>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</si>
  <si>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</si>
  <si>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</si>
  <si>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</si>
  <si>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</si>
  <si>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</si>
  <si>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</si>
  <si>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</si>
  <si>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</si>
  <si>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</si>
  <si>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</si>
  <si>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</si>
  <si>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</si>
  <si>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</si>
  <si>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</si>
  <si>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</si>
  <si>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</si>
  <si>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</si>
  <si>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</si>
  <si>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</si>
  <si>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</si>
  <si>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</si>
  <si>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</si>
  <si>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</si>
  <si>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</si>
  <si>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</si>
  <si>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</si>
  <si>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</si>
  <si>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</si>
  <si>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</si>
  <si>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</si>
  <si>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</si>
  <si>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</si>
  <si>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</si>
  <si>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</si>
  <si>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</si>
  <si>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</si>
  <si>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</si>
  <si>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</si>
  <si>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</si>
  <si>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</si>
  <si>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</si>
  <si>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</si>
  <si>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</si>
  <si>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</si>
  <si>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</si>
  <si>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</si>
  <si>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</si>
  <si>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</si>
  <si>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</si>
  <si>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</si>
  <si>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</si>
  <si>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</si>
  <si>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</si>
  <si>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</si>
  <si>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</si>
  <si>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</si>
  <si>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</si>
  <si>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</si>
  <si>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</si>
  <si>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</si>
  <si>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</si>
  <si>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</si>
  <si>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</si>
  <si>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</si>
  <si>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</si>
  <si>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</si>
  <si>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</si>
  <si>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</si>
  <si>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</si>
  <si>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</si>
  <si>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</si>
  <si>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</si>
  <si>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</si>
  <si>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</si>
  <si>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</si>
  <si>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</si>
  <si>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</si>
  <si>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</si>
  <si>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</si>
  <si>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</si>
  <si>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</si>
  <si>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</si>
  <si>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</si>
  <si>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</si>
  <si>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</si>
  <si>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</si>
  <si>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</si>
  <si>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</si>
  <si>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</si>
  <si>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</si>
  <si>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</si>
  <si>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</si>
  <si>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</si>
  <si>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</si>
  <si>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</si>
  <si>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</si>
  <si>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</si>
  <si>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</si>
  <si>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</si>
  <si>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</si>
  <si>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</si>
  <si>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</si>
  <si>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</si>
  <si>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</si>
  <si>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</si>
  <si>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</si>
  <si>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</si>
  <si>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</si>
  <si>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</si>
  <si>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</si>
  <si>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</si>
  <si>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</si>
  <si>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</si>
  <si>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</si>
  <si>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</si>
  <si>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</si>
  <si>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</si>
  <si>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</si>
  <si>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</si>
  <si>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</si>
  <si>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</si>
  <si>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</si>
  <si>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</si>
  <si>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</si>
  <si>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</si>
  <si>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</si>
  <si>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</si>
  <si>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</si>
  <si>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</si>
  <si>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</si>
  <si>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</si>
  <si>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</si>
  <si>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</si>
  <si>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</si>
  <si>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</si>
  <si>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</si>
  <si>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</si>
  <si>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</si>
  <si>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</si>
  <si>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</si>
  <si>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</si>
  <si>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</si>
  <si>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</si>
  <si>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</si>
  <si>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</si>
  <si>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</si>
  <si>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</si>
  <si>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</si>
  <si>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</si>
  <si>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</si>
  <si>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</si>
  <si>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</si>
  <si>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</si>
  <si>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</si>
  <si>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</si>
  <si>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</si>
  <si>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</si>
  <si>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</si>
  <si>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</si>
  <si>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</si>
  <si>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</si>
  <si>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</si>
  <si>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</si>
  <si>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</si>
  <si>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</si>
  <si>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</si>
  <si>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</si>
  <si>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</si>
  <si>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</si>
  <si>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</si>
  <si>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</si>
  <si>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</si>
  <si>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</si>
  <si>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</si>
  <si>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</si>
  <si>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</si>
  <si>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</si>
  <si>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</si>
  <si>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</si>
  <si>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</si>
  <si>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</si>
  <si>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</si>
  <si>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</si>
  <si>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</si>
  <si>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</si>
  <si>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</si>
  <si>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</si>
  <si>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</si>
  <si>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</si>
  <si>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</si>
  <si>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</si>
  <si>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</si>
  <si>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</si>
  <si>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</si>
  <si>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</si>
  <si>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</si>
  <si>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</si>
  <si>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</si>
  <si>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</si>
  <si>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</si>
  <si>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</si>
  <si>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</si>
  <si>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</si>
  <si>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</si>
  <si>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</si>
  <si>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</si>
  <si>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</si>
  <si>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</si>
  <si>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</si>
  <si>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</si>
  <si>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</si>
  <si>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</si>
  <si>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</si>
  <si>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</si>
  <si>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</si>
  <si>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</si>
  <si>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</si>
  <si>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</si>
  <si>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</si>
  <si>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</si>
  <si>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</si>
  <si>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</si>
  <si>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</si>
  <si>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</si>
  <si>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</si>
  <si>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</si>
  <si>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</si>
  <si>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</si>
  <si>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</si>
  <si>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</si>
  <si>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</si>
  <si>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</si>
  <si>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</si>
  <si>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</si>
  <si>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</si>
  <si>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</si>
  <si>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</si>
  <si>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</si>
  <si>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</si>
  <si>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</si>
  <si>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</si>
  <si>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</si>
  <si>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</si>
  <si>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</si>
  <si>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</si>
  <si>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</si>
  <si>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</si>
  <si>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</si>
  <si>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</si>
  <si>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</si>
  <si>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</si>
  <si>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</si>
  <si>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</si>
  <si>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</si>
  <si>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</si>
  <si>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</si>
  <si>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</si>
  <si>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</si>
  <si>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</si>
  <si>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</si>
  <si>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</si>
  <si>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</si>
  <si>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</si>
  <si>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</si>
  <si>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</si>
  <si>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</si>
  <si>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</si>
  <si>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</si>
  <si>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</si>
  <si>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</si>
  <si>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</si>
  <si>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</si>
  <si>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</si>
  <si>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</si>
  <si>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</si>
  <si>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</si>
  <si>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</si>
  <si>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</si>
  <si>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</si>
  <si>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</si>
  <si>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</si>
  <si>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</si>
  <si>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</si>
  <si>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</si>
  <si>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</si>
  <si>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</si>
  <si>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</si>
  <si>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</si>
  <si>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</si>
  <si>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</si>
  <si>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</si>
  <si>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</si>
  <si>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</si>
  <si>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</si>
  <si>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</si>
  <si>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</si>
  <si>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</si>
  <si>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</si>
  <si>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</si>
  <si>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</si>
  <si>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</si>
  <si>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</si>
  <si>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</si>
  <si>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</si>
  <si>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</si>
  <si>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</si>
  <si>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</si>
  <si>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</si>
  <si>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</si>
  <si>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</si>
  <si>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</si>
  <si>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</si>
  <si>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</si>
  <si>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</si>
  <si>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</si>
  <si>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</si>
  <si>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</si>
  <si>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</si>
  <si>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</si>
  <si>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</si>
  <si>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</si>
  <si>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</si>
  <si>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</si>
  <si>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</si>
  <si>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</si>
  <si>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</si>
  <si>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</si>
  <si>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</si>
  <si>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</si>
  <si>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</si>
  <si>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</si>
  <si>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</si>
  <si>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</si>
  <si>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</si>
  <si>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</si>
  <si>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</si>
  <si>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</si>
  <si>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</si>
  <si>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</si>
  <si>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</si>
  <si>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</si>
  <si>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</si>
  <si>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</si>
  <si>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</si>
  <si>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</si>
  <si>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</si>
  <si>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</si>
  <si>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</si>
  <si>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</si>
  <si>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</si>
  <si>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</si>
  <si>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</si>
  <si>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</si>
  <si>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</si>
  <si>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</si>
  <si>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</si>
  <si>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</si>
  <si>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</si>
  <si>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</si>
  <si>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</si>
  <si>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</si>
  <si>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</si>
  <si>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</si>
  <si>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</si>
  <si>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</si>
  <si>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</si>
  <si>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</si>
  <si>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</si>
  <si>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</si>
  <si>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</si>
  <si>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</si>
  <si>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</si>
  <si>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</si>
  <si>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</si>
  <si>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</si>
  <si>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</si>
  <si>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</si>
  <si>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</si>
  <si>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</si>
  <si>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</si>
  <si>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</si>
  <si>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</si>
  <si>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</si>
  <si>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</si>
  <si>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</si>
  <si>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</si>
  <si>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</si>
  <si>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</si>
  <si>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</si>
  <si>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</si>
  <si>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</si>
  <si>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</si>
  <si>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</si>
  <si>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</si>
  <si>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</si>
  <si>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</si>
  <si>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</si>
  <si>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</si>
  <si>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</si>
  <si>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</si>
  <si>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</si>
  <si>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</si>
  <si>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</si>
  <si>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</si>
  <si>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</si>
  <si>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</si>
  <si>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</si>
  <si>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</si>
  <si>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</si>
  <si>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</si>
  <si>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</si>
  <si>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</si>
  <si>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</si>
  <si>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</si>
  <si>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</si>
  <si>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</si>
  <si>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</si>
  <si>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</si>
  <si>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</si>
  <si>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</si>
  <si>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</si>
  <si>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</si>
  <si>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</si>
  <si>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</si>
  <si>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</si>
  <si>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</si>
  <si>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</si>
  <si>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</si>
  <si>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</si>
  <si>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</si>
  <si>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</si>
  <si>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</si>
  <si>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</si>
  <si>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</si>
  <si>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</si>
  <si>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</si>
  <si>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</si>
  <si>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</si>
  <si>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</si>
  <si>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</si>
  <si>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</si>
  <si>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</si>
  <si>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</si>
  <si>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</si>
  <si>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</si>
  <si>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</si>
  <si>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</si>
  <si>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</si>
  <si>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</si>
  <si>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</si>
  <si>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</si>
  <si>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</si>
  <si>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</si>
  <si>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</si>
  <si>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</si>
  <si>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</si>
  <si>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</si>
  <si>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</si>
  <si>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</si>
  <si>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</si>
  <si>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</si>
  <si>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</si>
  <si>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</si>
  <si>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</si>
  <si>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</si>
  <si>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</si>
  <si>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</si>
  <si>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</si>
  <si>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</si>
  <si>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</si>
  <si>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</si>
  <si>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</si>
  <si>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</si>
  <si>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</si>
  <si>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</si>
  <si>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</si>
  <si>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</si>
  <si>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</si>
  <si>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</si>
  <si>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</si>
  <si>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</si>
  <si>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</si>
  <si>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</si>
  <si>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</si>
  <si>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</si>
  <si>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</si>
  <si>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</si>
  <si>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</si>
  <si>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</si>
  <si>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</si>
  <si>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</si>
  <si>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</si>
  <si>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</si>
  <si>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</si>
  <si>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</si>
  <si>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</si>
  <si>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</si>
  <si>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</si>
  <si>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</si>
  <si>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</si>
  <si>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</si>
  <si>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</si>
  <si>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</si>
  <si>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</si>
  <si>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</si>
  <si>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</si>
  <si>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</si>
  <si>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</si>
  <si>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</si>
  <si>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</si>
  <si>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</si>
  <si>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</si>
  <si>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</si>
  <si>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</si>
  <si>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</si>
  <si>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</si>
  <si>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</si>
  <si>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</si>
  <si>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</si>
  <si>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</si>
  <si>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</si>
  <si>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</si>
  <si>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</si>
  <si>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</si>
  <si>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</si>
  <si>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</si>
  <si>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</si>
  <si>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</si>
  <si>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</si>
  <si>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</si>
  <si>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</si>
  <si>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</si>
  <si>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</si>
  <si>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</si>
  <si>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</si>
  <si>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</si>
  <si>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</si>
  <si>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</si>
  <si>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</si>
  <si>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</si>
  <si>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</si>
  <si>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</si>
  <si>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</si>
  <si>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</si>
  <si>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</si>
  <si>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</si>
  <si>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</si>
  <si>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</si>
  <si>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</si>
  <si>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</si>
  <si>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</si>
  <si>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</si>
  <si>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</si>
  <si>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</si>
  <si>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</si>
  <si>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</si>
  <si>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</si>
  <si>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</si>
  <si>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</si>
  <si>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</si>
  <si>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</si>
  <si>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</si>
  <si>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</si>
  <si>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</si>
  <si>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</si>
  <si>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</si>
  <si>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</si>
  <si>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</si>
  <si>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</si>
  <si>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</si>
  <si>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</si>
  <si>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</si>
  <si>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</si>
  <si>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</si>
  <si>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</si>
  <si>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</si>
  <si>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</si>
  <si>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</si>
  <si>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</si>
  <si>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</si>
  <si>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</si>
  <si>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</si>
  <si>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</si>
  <si>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</si>
  <si>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</si>
  <si>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</si>
  <si>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</si>
  <si>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</si>
  <si>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</si>
  <si>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</si>
  <si>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</si>
  <si>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</si>
  <si>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</si>
  <si>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</si>
  <si>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</si>
  <si>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</si>
  <si>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</si>
  <si>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</si>
  <si>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</si>
  <si>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</si>
  <si>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</si>
  <si>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</si>
  <si>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</si>
  <si>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</si>
  <si>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</si>
  <si>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</si>
  <si>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</si>
  <si>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</si>
  <si>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</si>
  <si>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</si>
  <si>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</si>
  <si>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</si>
  <si>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</si>
  <si>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</si>
  <si>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</si>
  <si>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</si>
  <si>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</si>
  <si>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</si>
  <si>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</si>
  <si>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</si>
  <si>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</si>
  <si>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</si>
  <si>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</si>
  <si>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</si>
  <si>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</si>
  <si>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</si>
  <si>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</si>
  <si>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</si>
  <si>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</si>
  <si>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</si>
  <si>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</si>
  <si>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</si>
  <si>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</si>
  <si>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</si>
  <si>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</si>
  <si>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</si>
  <si>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</si>
  <si>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</si>
  <si>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</si>
  <si>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</si>
  <si>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</si>
  <si>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</si>
  <si>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</si>
  <si>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</si>
  <si>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</si>
  <si>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</si>
  <si>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</si>
  <si>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</si>
  <si>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</si>
  <si>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</si>
  <si>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</si>
  <si>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</si>
  <si>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</si>
  <si>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</si>
  <si>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</si>
  <si>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</si>
  <si>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</si>
  <si>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</si>
  <si>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</si>
  <si>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</si>
  <si>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</si>
  <si>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</si>
  <si>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</si>
  <si>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</si>
  <si>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</si>
  <si>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</si>
  <si>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</si>
  <si>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</si>
  <si>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</si>
  <si>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</si>
  <si>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</si>
  <si>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</si>
  <si>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</si>
  <si>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</si>
  <si>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</si>
  <si>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</si>
  <si>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</si>
  <si>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</si>
  <si>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</si>
  <si>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</si>
  <si>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</si>
  <si>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</si>
  <si>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</si>
  <si>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</si>
  <si>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</si>
  <si>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</si>
  <si>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</si>
  <si>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</si>
  <si>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</si>
  <si>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</si>
  <si>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</si>
  <si>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</si>
  <si>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</si>
  <si>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</si>
  <si>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</si>
  <si>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</si>
  <si>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</si>
  <si>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</si>
  <si>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</si>
  <si>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</si>
  <si>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</si>
  <si>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</si>
  <si>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</si>
  <si>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</si>
  <si>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</si>
  <si>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</si>
  <si>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</si>
  <si>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</si>
  <si>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</si>
  <si>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</si>
  <si>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</si>
  <si>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</si>
  <si>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</si>
  <si>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</si>
  <si>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</si>
  <si>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</si>
  <si>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</si>
  <si>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</si>
  <si>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</si>
  <si>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</si>
  <si>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</si>
  <si>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</si>
  <si>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</si>
  <si>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</si>
  <si>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</si>
  <si>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</si>
  <si>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</si>
  <si>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</si>
  <si>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</si>
  <si>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</si>
  <si>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</si>
  <si>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</si>
  <si>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</si>
  <si>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</si>
  <si>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</si>
  <si>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</si>
  <si>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</si>
  <si>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</si>
  <si>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</si>
  <si>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</si>
  <si>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</si>
  <si>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</si>
  <si>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</si>
  <si>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</si>
  <si>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</si>
  <si>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</si>
  <si>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</si>
  <si>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</si>
  <si>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</si>
  <si>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</si>
  <si>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</si>
  <si>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</si>
  <si>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</si>
  <si>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</si>
  <si>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</si>
  <si>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</si>
  <si>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</si>
  <si>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</si>
  <si>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</si>
  <si>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</si>
  <si>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</si>
  <si>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</si>
  <si>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</si>
  <si>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</si>
  <si>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</si>
  <si>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</si>
  <si>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</si>
  <si>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</si>
  <si>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</si>
  <si>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</si>
  <si>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</si>
  <si>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</si>
  <si>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</si>
  <si>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</si>
  <si>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</si>
  <si>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</si>
  <si>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</si>
  <si>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</si>
  <si>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</si>
  <si>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</si>
  <si>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</si>
  <si>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</si>
  <si>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</si>
  <si>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</si>
  <si>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</si>
  <si>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</si>
  <si>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</si>
  <si>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</si>
  <si>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</si>
  <si>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</si>
  <si>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</si>
  <si>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</si>
  <si>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</si>
  <si>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</si>
  <si>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</si>
  <si>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</si>
  <si>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</si>
  <si>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</si>
  <si>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</si>
  <si>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</si>
  <si>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</si>
  <si>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</si>
  <si>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</si>
  <si>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</si>
  <si>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</si>
  <si>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</si>
  <si>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</si>
  <si>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</si>
  <si>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</si>
  <si>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</si>
  <si>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</si>
  <si>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</si>
  <si>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</si>
  <si>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</si>
  <si>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</si>
  <si>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</si>
  <si>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</si>
  <si>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</si>
  <si>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</si>
  <si>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</si>
  <si>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</si>
  <si>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</si>
  <si>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</si>
  <si>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</si>
  <si>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</si>
  <si>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</si>
  <si>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</si>
  <si>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</si>
  <si>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</si>
  <si>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</si>
  <si>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</si>
  <si>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</si>
  <si>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</si>
  <si>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</si>
  <si>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</si>
  <si>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</si>
  <si>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</si>
  <si>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</si>
  <si>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</si>
  <si>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</si>
  <si>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</si>
  <si>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</si>
  <si>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</si>
  <si>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</si>
  <si>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</si>
  <si>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</si>
  <si>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</si>
  <si>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</si>
  <si>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</si>
  <si>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</si>
  <si>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</si>
  <si>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</si>
  <si>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</si>
  <si>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</si>
  <si>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</si>
  <si>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</si>
  <si>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</si>
  <si>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</si>
  <si>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</si>
  <si>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</si>
  <si>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</si>
  <si>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</si>
  <si>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</si>
  <si>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</si>
  <si>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</si>
  <si>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</si>
  <si>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</si>
  <si>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</si>
  <si>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</si>
  <si>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</si>
  <si>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</si>
  <si>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</si>
  <si>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</si>
  <si>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</si>
  <si>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</si>
  <si>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</si>
  <si>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</si>
  <si>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</si>
  <si>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</si>
  <si>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</si>
  <si>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</si>
  <si>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</si>
  <si>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</si>
  <si>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</si>
  <si>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</si>
  <si>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</si>
  <si>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</si>
  <si>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</si>
  <si>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</si>
  <si>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</si>
  <si>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</si>
  <si>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</si>
  <si>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</si>
  <si>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</si>
  <si>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</si>
  <si>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</si>
  <si>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</si>
  <si>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</si>
  <si>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</si>
  <si>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</si>
  <si>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</si>
  <si>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</si>
  <si>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</si>
  <si>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</si>
  <si>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</si>
  <si>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</si>
  <si>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</si>
  <si>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</si>
  <si>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</si>
  <si>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</si>
  <si>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</si>
  <si>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</si>
  <si>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</si>
  <si>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</si>
  <si>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</si>
  <si>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</si>
  <si>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</si>
  <si>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</si>
  <si>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</si>
  <si>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</si>
  <si>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</si>
  <si>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</si>
  <si>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</si>
  <si>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</si>
  <si>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</si>
  <si>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</si>
  <si>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</si>
  <si>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</si>
  <si>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</si>
  <si>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</si>
  <si>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</si>
  <si>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</si>
  <si>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</si>
  <si>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</si>
  <si>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</si>
  <si>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</si>
  <si>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</si>
  <si>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</si>
  <si>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</si>
  <si>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</si>
  <si>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</si>
  <si>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</si>
  <si>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</si>
  <si>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</si>
  <si>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</si>
  <si>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</si>
  <si>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</si>
  <si>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</si>
  <si>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</si>
  <si>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</si>
  <si>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</si>
  <si>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</si>
  <si>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</si>
  <si>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</si>
  <si>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</si>
  <si>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</si>
  <si>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</si>
  <si>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</si>
  <si>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</si>
  <si>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</si>
  <si>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</si>
  <si>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</si>
  <si>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</si>
  <si>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</si>
  <si>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</si>
  <si>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</si>
  <si>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</si>
  <si>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</si>
  <si>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</si>
  <si>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</si>
  <si>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</si>
  <si>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</si>
  <si>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</si>
  <si>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</si>
  <si>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</si>
  <si>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</si>
  <si>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</si>
  <si>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</si>
  <si>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</si>
  <si>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</si>
  <si>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</si>
  <si>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</si>
  <si>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</si>
  <si>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</si>
  <si>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</si>
  <si>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</si>
  <si>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</si>
  <si>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</si>
  <si>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</si>
  <si>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</si>
  <si>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</si>
  <si>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</si>
  <si>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</si>
  <si>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</si>
  <si>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</si>
  <si>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</si>
  <si>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</si>
  <si>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</si>
  <si>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</si>
  <si>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</si>
  <si>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</si>
  <si>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</si>
  <si>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</si>
  <si>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</si>
  <si>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</si>
  <si>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</si>
  <si>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</si>
  <si>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</si>
  <si>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</si>
  <si>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</si>
  <si>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</si>
  <si>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</si>
  <si>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</si>
  <si>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</si>
  <si>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</si>
  <si>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</si>
  <si>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</si>
  <si>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</si>
  <si>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</si>
  <si>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</si>
  <si>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</si>
  <si>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</si>
  <si>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</si>
  <si>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</si>
  <si>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</si>
  <si>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</si>
  <si>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</si>
  <si>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</si>
  <si>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</si>
  <si>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</si>
  <si>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</si>
  <si>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</si>
  <si>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</si>
  <si>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</si>
  <si>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</si>
  <si>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</si>
  <si>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</si>
  <si>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</si>
  <si>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</si>
  <si>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</si>
  <si>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</si>
  <si>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</si>
  <si>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</si>
  <si>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</si>
  <si>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</si>
  <si>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</si>
  <si>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</si>
  <si>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</si>
  <si>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</si>
  <si>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</si>
  <si>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</si>
  <si>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</si>
  <si>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</si>
  <si>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</si>
  <si>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</si>
  <si>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</si>
  <si>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</si>
  <si>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</si>
  <si>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</si>
  <si>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</si>
  <si>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</si>
  <si>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</si>
  <si>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</si>
  <si>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</si>
  <si>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</si>
  <si>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</si>
  <si>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</si>
  <si>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</si>
  <si>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</si>
  <si>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</si>
  <si>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</si>
  <si>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</si>
  <si>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</si>
  <si>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</si>
  <si>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</si>
  <si>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</si>
  <si>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</si>
  <si>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</si>
  <si>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</si>
  <si>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</si>
  <si>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</si>
  <si>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</si>
  <si>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</si>
  <si>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</si>
  <si>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</si>
  <si>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</si>
  <si>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</si>
  <si>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</si>
  <si>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</si>
  <si>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</si>
  <si>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</si>
  <si>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</si>
  <si>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</si>
  <si>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</si>
  <si>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</si>
  <si>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</si>
  <si>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</si>
  <si>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</si>
  <si>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</si>
  <si>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</si>
  <si>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</si>
  <si>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</si>
  <si>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</si>
  <si>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</si>
  <si>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</si>
  <si>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</si>
  <si>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</si>
  <si>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</si>
  <si>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</si>
  <si>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</si>
  <si>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</si>
  <si>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</si>
  <si>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</si>
  <si>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</si>
  <si>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</si>
  <si>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</si>
  <si>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</si>
  <si>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</si>
  <si>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</si>
  <si>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</si>
  <si>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</si>
  <si>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</si>
  <si>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</si>
  <si>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</si>
  <si>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</si>
  <si>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</si>
  <si>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</si>
  <si>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</si>
  <si>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</si>
  <si>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</si>
  <si>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</si>
  <si>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</si>
  <si>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</si>
  <si>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</si>
  <si>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</si>
  <si>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</si>
  <si>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</si>
  <si>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</si>
  <si>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</si>
  <si>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</si>
  <si>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</si>
  <si>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</si>
  <si>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</si>
  <si>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</si>
  <si>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</si>
  <si>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</si>
  <si>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</si>
  <si>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</si>
  <si>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</si>
  <si>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</si>
  <si>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</si>
  <si>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</si>
  <si>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</si>
  <si>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</si>
  <si>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</si>
  <si>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</si>
  <si>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</si>
  <si>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</si>
  <si>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</si>
  <si>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</si>
  <si>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</si>
  <si>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</si>
  <si>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</si>
  <si>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</si>
  <si>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</si>
  <si>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</si>
  <si>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</si>
  <si>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</si>
  <si>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</si>
  <si>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</si>
  <si>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</si>
  <si>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</si>
  <si>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</si>
  <si>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</si>
  <si>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</si>
  <si>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</si>
  <si>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</si>
  <si>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</si>
  <si>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</si>
  <si>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</si>
  <si>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</si>
  <si>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</si>
  <si>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</si>
  <si>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</si>
  <si>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</si>
  <si>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</si>
  <si>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</si>
  <si>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</si>
  <si>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</si>
  <si>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</si>
  <si>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</si>
  <si>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</si>
  <si>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</si>
  <si>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</si>
  <si>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</si>
  <si>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</si>
  <si>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</si>
  <si>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</si>
  <si>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</si>
  <si>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</si>
  <si>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</si>
  <si>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</si>
  <si>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</si>
  <si>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</si>
  <si>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</si>
  <si>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</si>
  <si>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</si>
  <si>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</si>
  <si>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</si>
  <si>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</si>
  <si>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</si>
  <si>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</si>
  <si>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</si>
  <si>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</si>
  <si>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</si>
  <si>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</si>
  <si>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</si>
  <si>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</si>
  <si>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</si>
  <si>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</si>
  <si>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</si>
  <si>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</si>
  <si>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</si>
  <si>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</si>
  <si>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</si>
  <si>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</si>
  <si>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</si>
  <si>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</si>
  <si>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</si>
  <si>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</si>
  <si>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</si>
  <si>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</si>
  <si>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</si>
  <si>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</si>
  <si>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</si>
  <si>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</si>
  <si>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</si>
  <si>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</si>
  <si>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</si>
  <si>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</si>
  <si>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</si>
  <si>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</si>
  <si>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</si>
  <si>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</si>
  <si>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</si>
  <si>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</si>
  <si>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</si>
  <si>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</si>
  <si>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</si>
  <si>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</si>
  <si>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</si>
  <si>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</si>
  <si>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</si>
  <si>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</si>
  <si>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</si>
  <si>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</si>
  <si>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</si>
  <si>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</si>
  <si>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</si>
  <si>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</si>
  <si>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</si>
  <si>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</si>
  <si>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</si>
  <si>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</si>
  <si>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</si>
  <si>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</si>
  <si>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</si>
  <si>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</si>
  <si>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</si>
  <si>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</si>
  <si>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</si>
  <si>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</si>
  <si>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</si>
  <si>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</si>
  <si>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</si>
  <si>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</si>
  <si>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</si>
  <si>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</si>
  <si>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</si>
  <si>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</si>
  <si>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</si>
  <si>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</si>
  <si>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</si>
  <si>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</si>
  <si>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</si>
  <si>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</si>
  <si>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</si>
  <si>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</si>
  <si>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</si>
  <si>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</si>
  <si>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</si>
  <si>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</si>
  <si>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</si>
  <si>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</si>
  <si>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</si>
  <si>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</si>
  <si>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</si>
  <si>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</si>
  <si>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</si>
  <si>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</si>
  <si>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</si>
  <si>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</si>
  <si>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</si>
  <si>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</si>
  <si>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</si>
  <si>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</si>
  <si>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</si>
  <si>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</si>
  <si>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</si>
  <si>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</si>
  <si>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</si>
  <si>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</si>
  <si>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</si>
  <si>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</si>
  <si>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</si>
  <si>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</si>
  <si>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</si>
  <si>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</si>
  <si>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</si>
  <si>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</si>
  <si>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</si>
  <si>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</si>
  <si>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</si>
  <si>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</si>
  <si>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</si>
  <si>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</si>
  <si>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</si>
  <si>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</si>
  <si>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</si>
  <si>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</si>
  <si>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</si>
  <si>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</si>
  <si>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</si>
  <si>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</si>
  <si>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</si>
  <si>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</si>
  <si>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</si>
  <si>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</si>
  <si>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</si>
  <si>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</si>
  <si>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</si>
  <si>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</si>
  <si>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</si>
  <si>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</si>
  <si>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</si>
  <si>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</si>
  <si>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</si>
  <si>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</si>
  <si>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</si>
  <si>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</si>
  <si>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</si>
  <si>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</si>
  <si>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</si>
  <si>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</si>
  <si>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</si>
  <si>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</si>
  <si>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</si>
  <si>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</si>
  <si>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</si>
  <si>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</si>
  <si>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</si>
  <si>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</si>
  <si>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</si>
  <si>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</si>
  <si>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</si>
  <si>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</si>
  <si>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</si>
  <si>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</si>
  <si>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</si>
  <si>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</si>
  <si>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</si>
  <si>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</si>
  <si>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</si>
  <si>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</si>
  <si>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</si>
  <si>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</si>
  <si>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</si>
  <si>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</si>
  <si>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</si>
  <si>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</si>
  <si>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</si>
  <si>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</si>
  <si>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</si>
  <si>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</si>
  <si>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</si>
  <si>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</si>
  <si>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</si>
  <si>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</si>
  <si>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</si>
  <si>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</si>
  <si>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</si>
  <si>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</si>
  <si>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</si>
  <si>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</si>
  <si>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</si>
  <si>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</si>
  <si>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</si>
  <si>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</si>
  <si>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</si>
  <si>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</si>
  <si>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</si>
  <si>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</si>
  <si>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</si>
  <si>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</si>
  <si>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</si>
  <si>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</si>
  <si>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</si>
  <si>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</si>
  <si>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</si>
  <si>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</si>
  <si>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</si>
  <si>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</si>
  <si>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</si>
  <si>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</si>
  <si>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</si>
  <si>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</si>
  <si>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</si>
  <si>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</si>
  <si>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</si>
  <si>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</si>
  <si>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</si>
  <si>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</si>
  <si>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</si>
  <si>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</si>
  <si>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</si>
  <si>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</si>
  <si>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</si>
  <si>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</si>
  <si>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</si>
  <si>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</si>
  <si>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</si>
  <si>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</si>
  <si>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</si>
  <si>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</si>
  <si>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</si>
  <si>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</si>
  <si>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</si>
  <si>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</si>
  <si>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</si>
  <si>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</si>
  <si>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</si>
  <si>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</si>
  <si>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</si>
  <si>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</si>
  <si>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</si>
  <si>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</si>
  <si>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</si>
  <si>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</si>
  <si>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</si>
  <si>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</si>
  <si>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</si>
  <si>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</si>
  <si>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</si>
  <si>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</si>
  <si>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</si>
  <si>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</si>
  <si>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</si>
  <si>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</si>
  <si>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</si>
  <si>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</si>
  <si>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</si>
  <si>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</si>
  <si>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</si>
  <si>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</si>
  <si>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</si>
  <si>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</si>
  <si>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</si>
  <si>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</si>
  <si>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</si>
  <si>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</si>
  <si>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</si>
  <si>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</si>
  <si>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</si>
  <si>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</si>
  <si>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</si>
  <si>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</si>
  <si>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</si>
  <si>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</si>
  <si>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</si>
  <si>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</si>
  <si>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</si>
  <si>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</si>
  <si>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</si>
  <si>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</si>
  <si>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</si>
  <si>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</si>
  <si>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</si>
  <si>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</si>
  <si>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</si>
  <si>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</si>
  <si>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</si>
  <si>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</si>
  <si>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</si>
  <si>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</si>
  <si>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</si>
  <si>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</si>
  <si>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</si>
  <si>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</si>
  <si>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</si>
  <si>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</si>
  <si>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</si>
  <si>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</si>
  <si>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</si>
  <si>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</si>
  <si>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</si>
  <si>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</si>
  <si>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</si>
  <si>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</si>
  <si>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</si>
  <si>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</si>
  <si>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</si>
  <si>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</si>
  <si>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</si>
  <si>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</si>
  <si>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</si>
  <si>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</si>
  <si>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</si>
  <si>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</si>
  <si>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</si>
  <si>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</si>
  <si>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</si>
  <si>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</si>
  <si>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</si>
  <si>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</si>
  <si>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</si>
  <si>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</si>
  <si>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</si>
  <si>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</si>
  <si>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</si>
  <si>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</si>
  <si>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</si>
  <si>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</si>
  <si>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</si>
  <si>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</si>
  <si>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</si>
  <si>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</si>
  <si>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</si>
  <si>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</si>
  <si>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</si>
  <si>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</si>
  <si>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</si>
  <si>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</si>
  <si>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</si>
  <si>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</si>
  <si>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</si>
  <si>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</si>
  <si>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</si>
  <si>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</si>
  <si>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</si>
  <si>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</si>
  <si>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</si>
  <si>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</si>
  <si>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</si>
  <si>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</si>
  <si>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</si>
  <si>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</si>
  <si>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</si>
  <si>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</si>
  <si>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</si>
  <si>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</si>
  <si>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</si>
  <si>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</si>
  <si>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</si>
  <si>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</si>
  <si>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</si>
  <si>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</si>
  <si>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</si>
  <si>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</si>
  <si>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</si>
  <si>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</si>
  <si>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</si>
  <si>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</si>
  <si>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</si>
  <si>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</si>
  <si>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</si>
  <si>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</si>
  <si>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</si>
  <si>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</si>
  <si>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</si>
  <si>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</si>
  <si>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</si>
  <si>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</si>
  <si>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</si>
  <si>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</si>
  <si>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</si>
  <si>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</si>
  <si>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</si>
  <si>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</si>
  <si>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</si>
  <si>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</si>
  <si>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</si>
  <si>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</si>
  <si>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</si>
  <si>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</si>
  <si>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</si>
  <si>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</si>
  <si>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</si>
  <si>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</si>
  <si>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</si>
  <si>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</si>
  <si>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</si>
  <si>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</si>
  <si>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</si>
  <si>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</si>
  <si>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</si>
  <si>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</si>
  <si>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</si>
  <si>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</si>
  <si>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</si>
  <si>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</si>
  <si>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</si>
  <si>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</si>
  <si>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</si>
  <si>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</si>
  <si>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</si>
  <si>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</si>
  <si>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</si>
  <si>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</si>
  <si>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</si>
  <si>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</si>
  <si>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</si>
  <si>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</si>
  <si>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</si>
  <si>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</si>
  <si>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</si>
  <si>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</si>
  <si>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</si>
  <si>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</si>
  <si>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</si>
  <si>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</si>
  <si>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</si>
  <si>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</si>
  <si>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</si>
  <si>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</si>
  <si>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</si>
  <si>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</si>
  <si>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</si>
  <si>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</si>
  <si>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</si>
  <si>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</si>
  <si>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</si>
  <si>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</si>
  <si>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</si>
  <si>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</si>
  <si>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</si>
  <si>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</si>
  <si>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</si>
  <si>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</si>
  <si>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</si>
  <si>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</si>
  <si>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</si>
  <si>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</si>
  <si>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</si>
  <si>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</si>
  <si>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</si>
  <si>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</si>
  <si>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</si>
  <si>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</si>
  <si>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</si>
  <si>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</si>
  <si>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</si>
  <si>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</si>
  <si>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</si>
  <si>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</si>
  <si>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</si>
  <si>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</si>
  <si>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</si>
  <si>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</si>
  <si>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</si>
  <si>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</si>
  <si>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</si>
  <si>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</si>
  <si>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</si>
  <si>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</si>
  <si>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</si>
  <si>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</si>
  <si>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</si>
  <si>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</si>
  <si>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</si>
  <si>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</si>
  <si>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</si>
  <si>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</si>
  <si>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</si>
  <si>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</si>
  <si>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</si>
  <si>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</si>
  <si>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</si>
  <si>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</si>
  <si>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</si>
  <si>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</si>
  <si>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</si>
  <si>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</si>
  <si>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</si>
  <si>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</si>
  <si>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</si>
  <si>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</si>
  <si>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</si>
  <si>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</si>
  <si>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</si>
  <si>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</si>
  <si>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</si>
  <si>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</si>
  <si>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</si>
  <si>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</si>
  <si>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</si>
  <si>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</si>
  <si>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</si>
  <si>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</si>
  <si>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</si>
  <si>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</si>
  <si>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</si>
  <si>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</si>
  <si>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</si>
  <si>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</si>
  <si>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</si>
  <si>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</si>
  <si>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</si>
  <si>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</si>
  <si>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</si>
  <si>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</si>
  <si>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</si>
  <si>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</si>
  <si>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</si>
  <si>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</si>
  <si>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</si>
  <si>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</si>
  <si>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</si>
  <si>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</si>
  <si>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</si>
  <si>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</si>
  <si>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</si>
  <si>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</si>
  <si>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</si>
  <si>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</si>
  <si>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</si>
  <si>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</si>
  <si>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</si>
  <si>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</si>
  <si>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</si>
  <si>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</si>
  <si>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</si>
  <si>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</si>
  <si>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</si>
  <si>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</si>
  <si>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</si>
  <si>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</si>
  <si>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</si>
  <si>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</si>
  <si>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</si>
  <si>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</si>
  <si>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</si>
  <si>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</si>
  <si>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</si>
  <si>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</si>
  <si>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</si>
  <si>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</si>
  <si>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</si>
  <si>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</si>
  <si>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</si>
  <si>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</si>
  <si>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</si>
  <si>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</si>
  <si>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</si>
  <si>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</si>
  <si>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</si>
  <si>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</si>
  <si>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</si>
  <si>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</si>
  <si>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</si>
  <si>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</si>
  <si>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</si>
  <si>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</si>
  <si>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</si>
  <si>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</si>
  <si>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</si>
  <si>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</si>
  <si>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</si>
  <si>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</si>
  <si>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</si>
  <si>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</si>
  <si>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</si>
  <si>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</si>
  <si>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</si>
  <si>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</si>
  <si>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</si>
  <si>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</si>
  <si>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</si>
  <si>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</si>
  <si>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</si>
  <si>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</si>
  <si>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</si>
  <si>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</si>
  <si>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</si>
  <si>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</si>
  <si>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</si>
  <si>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</si>
  <si>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</si>
  <si>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</si>
  <si>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</si>
  <si>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</si>
  <si>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</si>
  <si>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</si>
  <si>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</si>
  <si>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</si>
  <si>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</si>
  <si>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</si>
  <si>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</si>
  <si>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</si>
  <si>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</si>
  <si>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</si>
  <si>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</si>
  <si>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</si>
  <si>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</si>
  <si>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</si>
  <si>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</si>
  <si>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</si>
  <si>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</si>
  <si>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</si>
  <si>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</si>
  <si>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</si>
  <si>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</si>
  <si>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</si>
  <si>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</si>
  <si>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</si>
  <si>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</si>
  <si>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</si>
  <si>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</si>
  <si>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</si>
  <si>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</si>
  <si>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</si>
  <si>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</si>
  <si>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</si>
  <si>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</si>
  <si>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</si>
  <si>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</si>
  <si>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</si>
  <si>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</si>
  <si>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</si>
  <si>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</si>
  <si>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</si>
  <si>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</si>
  <si>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</si>
  <si>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</si>
  <si>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</si>
  <si>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</si>
  <si>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</si>
  <si>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</si>
  <si>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</si>
  <si>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</si>
  <si>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</si>
  <si>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</si>
  <si>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</si>
  <si>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</si>
  <si>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</si>
  <si>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</si>
  <si>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</si>
  <si>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</si>
  <si>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</si>
  <si>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</si>
  <si>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</si>
  <si>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</si>
  <si>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</si>
  <si>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</si>
  <si>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</si>
  <si>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</si>
  <si>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</si>
  <si>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</si>
  <si>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</si>
  <si>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</si>
  <si>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</si>
  <si>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</si>
  <si>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</si>
  <si>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</si>
  <si>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</si>
  <si>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</si>
  <si>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</si>
  <si>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</si>
  <si>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</si>
  <si>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</si>
  <si>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</si>
  <si>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</si>
  <si>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</si>
  <si>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</si>
  <si>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</si>
  <si>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</si>
  <si>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</si>
  <si>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</si>
  <si>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</si>
  <si>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</si>
  <si>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</si>
  <si>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</si>
  <si>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</si>
  <si>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</si>
  <si>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</si>
  <si>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</si>
  <si>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</si>
  <si>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</si>
  <si>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</si>
  <si>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</si>
  <si>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</si>
  <si>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</si>
  <si>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</si>
  <si>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</si>
  <si>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</si>
  <si>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</si>
  <si>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</si>
  <si>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</si>
  <si>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</si>
  <si>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</si>
  <si>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</si>
  <si>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</si>
  <si>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</si>
  <si>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</si>
  <si>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</si>
  <si>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</si>
  <si>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</si>
  <si>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</si>
  <si>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</si>
  <si>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</si>
  <si>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</si>
  <si>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</si>
  <si>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</si>
  <si>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</si>
  <si>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</si>
  <si>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</si>
  <si>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</si>
  <si>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</si>
  <si>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</si>
  <si>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</si>
  <si>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</si>
  <si>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</si>
  <si>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</si>
  <si>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</si>
  <si>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</si>
  <si>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</si>
  <si>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</si>
  <si>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</si>
  <si>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</si>
  <si>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</si>
  <si>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</si>
  <si>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</si>
  <si>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</si>
  <si>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</si>
  <si>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</si>
  <si>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</si>
  <si>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</si>
  <si>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</si>
  <si>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</si>
  <si>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</si>
  <si>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</si>
  <si>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</si>
  <si>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</si>
  <si>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</si>
  <si>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</si>
  <si>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</si>
  <si>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</si>
  <si>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</si>
  <si>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</si>
  <si>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</si>
  <si>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</si>
  <si>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</si>
  <si>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</si>
  <si>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</si>
  <si>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</si>
  <si>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</si>
  <si>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</si>
  <si>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</si>
  <si>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</si>
  <si>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</si>
  <si>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</si>
  <si>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</si>
  <si>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</si>
  <si>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</si>
  <si>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</si>
  <si>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</si>
  <si>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</si>
  <si>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</si>
  <si>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</si>
  <si>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</si>
  <si>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</si>
  <si>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</si>
  <si>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</si>
  <si>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</si>
  <si>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</si>
  <si>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</si>
  <si>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</si>
  <si>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</si>
  <si>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</si>
  <si>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</si>
  <si>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</si>
  <si>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</si>
  <si>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</si>
  <si>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</si>
  <si>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</si>
  <si>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</si>
  <si>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</si>
  <si>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</si>
  <si>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</si>
  <si>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</si>
  <si>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</si>
  <si>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</si>
  <si>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</si>
  <si>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</si>
  <si>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</si>
  <si>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</si>
  <si>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</si>
  <si>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</si>
  <si>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</si>
  <si>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</si>
  <si>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</si>
  <si>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</si>
  <si>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</si>
  <si>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</si>
  <si>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</si>
  <si>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</si>
  <si>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</si>
  <si>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</si>
  <si>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</si>
  <si>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</si>
  <si>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</si>
  <si>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</si>
  <si>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</si>
  <si>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</si>
  <si>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</si>
  <si>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</si>
  <si>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</si>
  <si>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</si>
  <si>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</si>
  <si>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</si>
  <si>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</si>
  <si>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</si>
  <si>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</si>
  <si>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</si>
  <si>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</si>
  <si>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</si>
  <si>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</si>
  <si>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</si>
  <si>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</si>
  <si>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</si>
  <si>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</si>
  <si>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</si>
  <si>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</si>
  <si>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</si>
  <si>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</si>
  <si>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</si>
  <si>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</si>
  <si>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</si>
  <si>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</si>
  <si>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</si>
  <si>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</si>
  <si>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</si>
  <si>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</si>
  <si>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</si>
  <si>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</si>
  <si>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</si>
  <si>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</si>
  <si>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</si>
  <si>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</si>
  <si>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</si>
  <si>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</si>
  <si>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</si>
  <si>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</si>
  <si>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</si>
  <si>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</si>
  <si>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</si>
  <si>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</si>
  <si>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</si>
  <si>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</si>
  <si>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</si>
  <si>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</si>
  <si>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</si>
  <si>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</si>
  <si>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</si>
  <si>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</si>
  <si>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</si>
  <si>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</si>
  <si>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</si>
  <si>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</si>
  <si>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</si>
  <si>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</si>
  <si>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</si>
  <si>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</si>
  <si>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</si>
  <si>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</si>
  <si>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</si>
  <si>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</si>
  <si>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</si>
  <si>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</si>
  <si>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</si>
  <si>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</si>
  <si>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</si>
  <si>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</si>
  <si>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</si>
  <si>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</si>
  <si>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</si>
  <si>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</si>
  <si>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</si>
  <si>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</si>
  <si>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</si>
  <si>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</si>
  <si>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</si>
  <si>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</si>
  <si>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</si>
  <si>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</si>
  <si>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</si>
  <si>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</si>
  <si>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</si>
  <si>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</si>
  <si>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</si>
  <si>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</si>
  <si>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</si>
  <si>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</si>
  <si>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</si>
  <si>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</si>
  <si>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</si>
  <si>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</si>
  <si>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</si>
  <si>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</si>
  <si>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</si>
  <si>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</si>
  <si>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</si>
  <si>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</si>
  <si>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</si>
  <si>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</si>
  <si>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</si>
  <si>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</si>
  <si>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</si>
  <si>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</si>
  <si>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</si>
  <si>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</si>
  <si>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</si>
  <si>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</si>
  <si>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</si>
  <si>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</si>
  <si>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</si>
  <si>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</si>
  <si>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</si>
  <si>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</si>
  <si>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</si>
  <si>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</si>
  <si>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</si>
  <si>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</si>
  <si>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</si>
  <si>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</si>
  <si>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</si>
  <si>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</si>
  <si>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</si>
  <si>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</si>
  <si>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</si>
  <si>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</si>
  <si>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</si>
  <si>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</si>
  <si>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</si>
  <si>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</si>
  <si>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</si>
  <si>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</si>
  <si>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</si>
  <si>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</si>
  <si>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</si>
  <si>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</si>
  <si>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</si>
  <si>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</si>
  <si>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</si>
  <si>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</si>
  <si>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</si>
  <si>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</si>
  <si>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</si>
  <si>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</si>
  <si>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</si>
  <si>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</si>
  <si>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</si>
  <si>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</si>
  <si>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</si>
  <si>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</si>
  <si>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</si>
  <si>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</si>
  <si>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</si>
  <si>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</si>
  <si>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</si>
  <si>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</si>
  <si>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</si>
  <si>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</si>
  <si>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</si>
  <si>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</si>
  <si>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</si>
  <si>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</si>
  <si>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</si>
  <si>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</si>
  <si>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</si>
  <si>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</si>
  <si>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</si>
  <si>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</si>
  <si>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</si>
  <si>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</si>
  <si>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</si>
  <si>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</si>
  <si>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</si>
  <si>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</si>
  <si>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</si>
  <si>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</si>
  <si>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</si>
  <si>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</si>
  <si>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</si>
  <si>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</si>
  <si>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</si>
  <si>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</si>
  <si>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</si>
  <si>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</si>
  <si>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</si>
  <si>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</si>
  <si>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</si>
  <si>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</si>
  <si>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</si>
  <si>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</si>
  <si>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</si>
  <si>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</si>
  <si>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</si>
  <si>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</si>
  <si>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</si>
  <si>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</si>
  <si>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</si>
  <si>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</si>
  <si>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</si>
  <si>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</si>
  <si>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</si>
  <si>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</si>
  <si>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</si>
  <si>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</si>
  <si>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</si>
  <si>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</si>
  <si>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</si>
  <si>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</si>
  <si>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</si>
  <si>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</si>
  <si>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</si>
  <si>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</si>
  <si>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</si>
  <si>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</si>
  <si>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</si>
  <si>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</si>
  <si>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</si>
  <si>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</si>
  <si>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</si>
  <si>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</si>
  <si>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</si>
  <si>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</si>
  <si>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</si>
  <si>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</si>
  <si>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</si>
  <si>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</si>
  <si>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</si>
  <si>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</si>
  <si>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</si>
  <si>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</si>
  <si>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</si>
  <si>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</si>
  <si>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</si>
  <si>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</si>
  <si>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</si>
  <si>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</si>
  <si>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</si>
  <si>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</si>
  <si>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</si>
  <si>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</si>
  <si>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</si>
  <si>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</si>
  <si>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</si>
  <si>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</si>
  <si>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</si>
  <si>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</si>
  <si>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</si>
  <si>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</si>
  <si>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</si>
  <si>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</si>
  <si>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</si>
  <si>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</si>
  <si>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</si>
  <si>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</si>
  <si>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</si>
  <si>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</si>
  <si>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</si>
  <si>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</si>
  <si>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</si>
  <si>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</si>
  <si>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</si>
  <si>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</si>
  <si>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</si>
  <si>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</si>
  <si>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</si>
  <si>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</si>
  <si>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</si>
  <si>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</si>
  <si>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</si>
  <si>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</si>
  <si>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</si>
  <si>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</si>
  <si>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</si>
  <si>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</si>
  <si>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</si>
  <si>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</si>
  <si>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</si>
  <si>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</si>
  <si>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</si>
  <si>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</si>
  <si>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</si>
  <si>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</si>
  <si>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</si>
  <si>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</si>
  <si>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</si>
  <si>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</si>
  <si>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</si>
  <si>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</si>
  <si>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</si>
  <si>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</si>
  <si>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</si>
  <si>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</si>
  <si>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</si>
  <si>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</si>
  <si>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</si>
  <si>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</si>
  <si>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</si>
  <si>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</si>
  <si>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</si>
  <si>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</si>
  <si>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</si>
  <si>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</si>
  <si>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</si>
  <si>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</si>
  <si>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</si>
  <si>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</si>
  <si>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</si>
  <si>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</si>
  <si>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</si>
  <si>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</si>
  <si>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</si>
  <si>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</si>
  <si>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</si>
  <si>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</si>
  <si>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</si>
  <si>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</si>
  <si>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</si>
  <si>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</si>
  <si>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</si>
  <si>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</si>
  <si>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</si>
  <si>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</si>
  <si>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</si>
  <si>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</si>
  <si>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</si>
  <si>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</si>
  <si>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</si>
  <si>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</si>
  <si>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</si>
  <si>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</si>
  <si>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</si>
  <si>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</si>
  <si>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</si>
  <si>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</si>
  <si>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</si>
  <si>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</si>
  <si>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</si>
  <si>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</si>
  <si>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</si>
  <si>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</si>
  <si>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</si>
  <si>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</si>
  <si>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</si>
  <si>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</si>
  <si>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</si>
  <si>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</si>
  <si>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</si>
  <si>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</si>
  <si>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</si>
  <si>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</si>
  <si>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</si>
  <si>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</si>
  <si>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</si>
  <si>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</si>
  <si>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</si>
  <si>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</si>
  <si>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</si>
  <si>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</si>
  <si>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</si>
  <si>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</si>
  <si>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</si>
  <si>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</si>
  <si>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</si>
  <si>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</si>
  <si>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</si>
  <si>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</si>
  <si>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</si>
  <si>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</si>
  <si>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</si>
  <si>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</si>
  <si>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</si>
  <si>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</si>
  <si>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</si>
  <si>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</si>
  <si>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</si>
  <si>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</si>
  <si>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</si>
  <si>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</si>
  <si>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</si>
  <si>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</si>
  <si>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</si>
  <si>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</si>
  <si>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</si>
  <si>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</si>
  <si>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</si>
  <si>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</si>
  <si>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</si>
  <si>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</si>
  <si>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</si>
  <si>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</si>
  <si>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</si>
  <si>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</si>
  <si>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</si>
  <si>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</si>
  <si>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</si>
  <si>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</si>
  <si>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</si>
  <si>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</si>
  <si>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</si>
  <si>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</si>
  <si>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</si>
  <si>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</si>
  <si>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</si>
  <si>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</si>
  <si>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</si>
  <si>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</si>
  <si>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</si>
  <si>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</si>
  <si>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</si>
  <si>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</si>
  <si>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</si>
  <si>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</si>
  <si>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</si>
  <si>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</si>
  <si>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</si>
  <si>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</si>
  <si>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</si>
  <si>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</si>
  <si>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</si>
  <si>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</si>
  <si>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</si>
  <si>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</si>
  <si>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</si>
  <si>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</si>
  <si>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</si>
  <si>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</si>
  <si>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</si>
  <si>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</si>
  <si>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</si>
  <si>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</si>
  <si>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</si>
  <si>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</si>
  <si>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</si>
  <si>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</si>
  <si>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</si>
  <si>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</si>
  <si>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</si>
  <si>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</si>
  <si>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</si>
  <si>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</si>
  <si>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</si>
  <si>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</si>
  <si>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</si>
  <si>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</si>
  <si>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</si>
  <si>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</si>
  <si>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</si>
  <si>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</si>
  <si>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</si>
  <si>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</si>
  <si>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</si>
  <si>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</si>
  <si>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</si>
  <si>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</si>
  <si>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</si>
  <si>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</si>
  <si>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</si>
  <si>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</si>
  <si>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</si>
  <si>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</si>
  <si>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</si>
  <si>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</si>
  <si>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</si>
  <si>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</si>
  <si>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</si>
  <si>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</si>
  <si>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</si>
  <si>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</si>
  <si>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</si>
  <si>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</si>
  <si>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</si>
  <si>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</si>
  <si>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</si>
  <si>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</si>
  <si>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</si>
  <si>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</si>
  <si>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</si>
  <si>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</si>
  <si>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</si>
  <si>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</si>
  <si>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</si>
  <si>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</si>
  <si>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</si>
  <si>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</si>
  <si>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</si>
  <si>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</si>
  <si>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</si>
  <si>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</si>
  <si>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</si>
  <si>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</si>
  <si>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</si>
  <si>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</si>
  <si>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</si>
  <si>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</si>
  <si>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</si>
  <si>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</si>
  <si>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</si>
  <si>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</si>
  <si>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</si>
  <si>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</si>
  <si>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</si>
  <si>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</si>
  <si>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</si>
  <si>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</si>
  <si>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</si>
  <si>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</si>
  <si>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</si>
  <si>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</si>
  <si>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</si>
  <si>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</si>
  <si>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</si>
  <si>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</si>
  <si>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</si>
  <si>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</si>
  <si>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</si>
  <si>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</si>
  <si>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</si>
  <si>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</si>
  <si>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</si>
  <si>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</si>
  <si>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</si>
  <si>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</si>
  <si>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</si>
  <si>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</si>
  <si>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</si>
  <si>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</si>
  <si>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</si>
  <si>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</si>
  <si>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</si>
  <si>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</si>
  <si>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</si>
  <si>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</si>
  <si>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</si>
  <si>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</si>
  <si>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</si>
  <si>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</si>
  <si>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</si>
  <si>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</si>
  <si>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</si>
  <si>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</si>
  <si>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</si>
  <si>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</si>
  <si>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</si>
  <si>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</si>
  <si>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</si>
  <si>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</si>
  <si>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</si>
  <si>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</si>
  <si>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</si>
  <si>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</si>
  <si>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</si>
  <si>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</si>
  <si>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</si>
  <si>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</si>
  <si>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</si>
  <si>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</si>
  <si>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</si>
  <si>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</si>
  <si>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</si>
  <si>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</si>
  <si>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</si>
  <si>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</si>
  <si>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</si>
  <si>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</si>
  <si>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</si>
  <si>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</si>
  <si>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</si>
  <si>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</si>
  <si>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</si>
  <si>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</si>
  <si>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</si>
  <si>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</si>
  <si>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</si>
  <si>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</si>
  <si>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</si>
  <si>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</si>
  <si>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</si>
  <si>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</si>
  <si>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</si>
  <si>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</si>
  <si>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</si>
  <si>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</si>
  <si>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</si>
  <si>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</si>
  <si>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</si>
  <si>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</si>
  <si>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</si>
  <si>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</si>
  <si>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</si>
  <si>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</si>
  <si>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</si>
  <si>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</si>
  <si>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</si>
  <si>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</si>
  <si>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</si>
  <si>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</si>
  <si>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</si>
  <si>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</si>
  <si>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</si>
  <si>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</si>
  <si>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</si>
  <si>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</si>
  <si>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</si>
  <si>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</si>
  <si>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</si>
  <si>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</si>
  <si>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</si>
  <si>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</si>
  <si>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</si>
  <si>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</si>
  <si>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</si>
  <si>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</si>
  <si>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</si>
  <si>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</si>
  <si>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</si>
  <si>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</si>
  <si>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</si>
  <si>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</si>
  <si>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</si>
  <si>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</si>
  <si>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</si>
  <si>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</si>
  <si>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</si>
  <si>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</si>
  <si>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</si>
  <si>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</si>
  <si>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</si>
  <si>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</si>
  <si>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</si>
  <si>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</si>
  <si>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</si>
  <si>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</si>
  <si>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</si>
  <si>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</si>
  <si>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</si>
  <si>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</si>
  <si>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</si>
  <si>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</si>
  <si>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</si>
  <si>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</si>
  <si>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</si>
  <si>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</si>
  <si>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</si>
  <si>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</si>
  <si>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</si>
  <si>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</si>
  <si>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</si>
  <si>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</si>
  <si>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</si>
  <si>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</si>
  <si>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</si>
  <si>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</si>
  <si>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</si>
  <si>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</si>
  <si>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</si>
  <si>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</si>
  <si>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</si>
  <si>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</si>
  <si>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</si>
  <si>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</si>
  <si>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</si>
  <si>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</si>
  <si>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</si>
  <si>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</si>
  <si>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</si>
  <si>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</si>
  <si>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</si>
  <si>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</si>
  <si>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</si>
  <si>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</si>
  <si>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</si>
  <si>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</si>
  <si>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</si>
  <si>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</si>
  <si>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</si>
  <si>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</si>
  <si>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</si>
  <si>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</si>
  <si>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</si>
  <si>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</si>
  <si>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</si>
  <si>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</si>
  <si>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</si>
  <si>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</si>
  <si>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</si>
  <si>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</si>
  <si>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</si>
  <si>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</si>
  <si>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</si>
  <si>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</si>
  <si>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</si>
  <si>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</si>
  <si>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</si>
  <si>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</si>
  <si>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</si>
  <si>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</si>
  <si>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</si>
  <si>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</si>
  <si>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</si>
  <si>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</si>
  <si>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</si>
  <si>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</si>
  <si>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</si>
  <si>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</si>
  <si>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</si>
  <si>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</si>
  <si>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</si>
  <si>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</si>
  <si>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</si>
  <si>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</si>
  <si>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</si>
  <si>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</si>
  <si>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</si>
  <si>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</si>
  <si>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</si>
  <si>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</si>
  <si>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</si>
  <si>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</si>
  <si>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</si>
  <si>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</si>
  <si>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</si>
  <si>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</si>
  <si>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</si>
  <si>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</si>
  <si>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</si>
  <si>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</si>
  <si>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</si>
  <si>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</si>
  <si>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</si>
  <si>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</si>
  <si>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</si>
  <si>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</si>
  <si>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</si>
  <si>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</si>
  <si>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</si>
  <si>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</si>
  <si>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</si>
  <si>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</si>
  <si>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</si>
  <si>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</si>
  <si>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</si>
  <si>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</si>
  <si>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</si>
  <si>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</si>
  <si>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</si>
  <si>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</si>
  <si>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</si>
  <si>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</si>
  <si>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</si>
  <si>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</si>
  <si>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</si>
  <si>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</si>
  <si>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</si>
  <si>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</si>
  <si>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</si>
  <si>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</si>
  <si>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</si>
  <si>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</si>
  <si>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</si>
  <si>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</si>
  <si>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</si>
  <si>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</si>
  <si>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</si>
  <si>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</si>
  <si>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</si>
  <si>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</si>
  <si>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</si>
  <si>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</si>
  <si>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</si>
  <si>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</si>
  <si>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</si>
  <si>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</si>
  <si>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</si>
  <si>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</si>
  <si>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</si>
  <si>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</si>
  <si>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</si>
  <si>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</si>
  <si>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</si>
  <si>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</si>
  <si>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</si>
  <si>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</si>
  <si>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</si>
  <si>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</si>
  <si>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</si>
  <si>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</si>
  <si>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</si>
  <si>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</si>
  <si>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</si>
  <si>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</si>
  <si>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</si>
  <si>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</si>
  <si>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</si>
  <si>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</si>
  <si>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</si>
  <si>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</si>
  <si>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</si>
  <si>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</si>
  <si>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</si>
  <si>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</si>
  <si>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</si>
  <si>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</si>
  <si>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</si>
  <si>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</si>
  <si>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</si>
  <si>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</si>
  <si>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</si>
  <si>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</si>
  <si>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</si>
  <si>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</si>
  <si>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</si>
  <si>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</si>
  <si>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</si>
  <si>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</si>
  <si>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</si>
  <si>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</si>
  <si>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</si>
  <si>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</si>
  <si>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</si>
  <si>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</si>
  <si>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</si>
  <si>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</si>
  <si>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</si>
  <si>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</si>
  <si>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</si>
  <si>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</si>
  <si>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</si>
  <si>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</si>
  <si>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</si>
  <si>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</si>
  <si>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</si>
  <si>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</si>
  <si>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</si>
  <si>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</si>
  <si>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</si>
  <si>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</si>
  <si>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</si>
  <si>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</si>
  <si>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</si>
  <si>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</si>
  <si>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</si>
  <si>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</si>
  <si>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</si>
  <si>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</si>
  <si>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</si>
  <si>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</si>
  <si>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</si>
  <si>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</si>
  <si>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</si>
  <si>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</si>
  <si>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</si>
  <si>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</si>
  <si>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</si>
  <si>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</si>
  <si>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</si>
  <si>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</si>
  <si>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</si>
  <si>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</si>
  <si>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</si>
  <si>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</si>
  <si>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</si>
  <si>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</si>
  <si>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</si>
  <si>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</si>
  <si>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</si>
  <si>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</si>
  <si>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</si>
  <si>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</si>
  <si>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</si>
  <si>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</si>
  <si>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</si>
  <si>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</si>
  <si>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</si>
  <si>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</si>
  <si>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</si>
  <si>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</si>
  <si>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</si>
  <si>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</si>
  <si>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</si>
  <si>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</si>
  <si>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</si>
  <si>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</si>
  <si>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</si>
  <si>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</si>
  <si>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</si>
  <si>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</si>
  <si>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</si>
  <si>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</si>
  <si>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</si>
  <si>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</si>
  <si>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</si>
  <si>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</si>
  <si>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</si>
  <si>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</si>
  <si>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</si>
  <si>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</si>
  <si>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</si>
  <si>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</si>
  <si>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</si>
  <si>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</si>
  <si>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</si>
  <si>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</si>
  <si>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</si>
  <si>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</si>
  <si>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</si>
  <si>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</si>
  <si>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</si>
  <si>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</si>
  <si>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</si>
  <si>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</si>
  <si>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</si>
  <si>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</si>
  <si>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</si>
  <si>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</si>
  <si>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</si>
  <si>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</si>
  <si>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</si>
  <si>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</si>
  <si>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</si>
  <si>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</si>
  <si>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</si>
  <si>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</si>
  <si>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</si>
  <si>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</si>
  <si>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</si>
  <si>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</si>
  <si>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</si>
  <si>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</si>
  <si>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</si>
  <si>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</si>
  <si>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</si>
  <si>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</si>
  <si>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</si>
  <si>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</si>
  <si>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</si>
  <si>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</si>
  <si>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</si>
  <si>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</si>
  <si>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</si>
  <si>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</si>
  <si>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</si>
  <si>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</si>
  <si>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</si>
  <si>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</si>
  <si>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</si>
  <si>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</si>
  <si>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</si>
  <si>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</si>
  <si>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</si>
  <si>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</si>
  <si>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</si>
  <si>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</si>
  <si>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</si>
  <si>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</si>
  <si>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</si>
  <si>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</si>
  <si>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</si>
  <si>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</si>
  <si>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</si>
  <si>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</si>
  <si>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</si>
  <si>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</si>
  <si>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</si>
  <si>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</si>
  <si>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</si>
  <si>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</si>
  <si>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</si>
  <si>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</si>
  <si>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</si>
  <si>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</si>
  <si>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</si>
  <si>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</si>
  <si>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</si>
  <si>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</si>
  <si>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</si>
  <si>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</si>
  <si>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</si>
  <si>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</si>
  <si>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</si>
  <si>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</si>
  <si>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</si>
  <si>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</si>
  <si>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</si>
  <si>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</si>
  <si>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</si>
  <si>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</si>
  <si>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</si>
  <si>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</si>
  <si>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</si>
  <si>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</si>
  <si>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</si>
  <si>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</si>
  <si>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</si>
  <si>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</si>
  <si>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</si>
  <si>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</si>
  <si>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</si>
  <si>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</si>
  <si>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</si>
  <si>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</si>
  <si>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</si>
  <si>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</si>
  <si>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</si>
  <si>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</si>
  <si>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</si>
  <si>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</si>
  <si>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</si>
  <si>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</si>
  <si>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</si>
  <si>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</si>
  <si>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</si>
  <si>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</si>
  <si>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</si>
  <si>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</si>
  <si>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</si>
  <si>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</si>
  <si>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</si>
  <si>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</si>
  <si>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</si>
  <si>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</si>
  <si>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</si>
  <si>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</si>
  <si>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</si>
  <si>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</si>
  <si>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</si>
  <si>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</si>
  <si>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</si>
  <si>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</si>
  <si>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</si>
  <si>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</si>
  <si>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</si>
  <si>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</si>
  <si>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</si>
  <si>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</si>
  <si>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</si>
  <si>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</si>
  <si>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</si>
  <si>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</si>
  <si>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</si>
  <si>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</si>
  <si>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</si>
  <si>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</si>
  <si>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</si>
  <si>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</si>
  <si>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</si>
  <si>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</si>
  <si>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</si>
  <si>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</si>
  <si>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</si>
  <si>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</si>
  <si>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</si>
  <si>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</si>
  <si>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</si>
  <si>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</si>
  <si>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</si>
  <si>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</si>
  <si>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</si>
  <si>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</si>
  <si>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</si>
  <si>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</si>
  <si>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</si>
  <si>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</si>
  <si>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</si>
  <si>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</si>
  <si>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</si>
  <si>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</si>
  <si>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</si>
  <si>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</si>
  <si>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</si>
  <si>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</si>
  <si>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</si>
  <si>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</si>
  <si>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</si>
  <si>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</si>
  <si>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</si>
  <si>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</si>
  <si>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</si>
  <si>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</si>
  <si>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</si>
  <si>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</si>
  <si>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</si>
  <si>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</si>
  <si>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</si>
  <si>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</si>
  <si>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</si>
  <si>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</si>
  <si>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</si>
  <si>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</si>
  <si>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</si>
  <si>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</si>
  <si>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</si>
  <si>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</si>
  <si>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</si>
  <si>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</si>
  <si>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</si>
  <si>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</si>
  <si>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</si>
  <si>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</si>
  <si>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</si>
  <si>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</si>
  <si>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</si>
  <si>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</si>
  <si>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</si>
  <si>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</si>
  <si>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</si>
  <si>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</si>
  <si>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</si>
  <si>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</si>
  <si>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</si>
  <si>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</si>
  <si>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</si>
  <si>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</si>
  <si>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</si>
  <si>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</si>
  <si>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</si>
  <si>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</si>
  <si>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</si>
  <si>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</si>
  <si>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</si>
  <si>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</si>
  <si>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</si>
  <si>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</si>
  <si>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</si>
  <si>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</si>
  <si>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</si>
  <si>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</si>
  <si>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</si>
  <si>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</si>
  <si>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</si>
  <si>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</si>
  <si>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</si>
  <si>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</si>
  <si>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</si>
  <si>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</si>
  <si>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</si>
  <si>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</si>
  <si>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</si>
  <si>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</si>
  <si>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</si>
  <si>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</si>
  <si>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</si>
  <si>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</si>
  <si>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</si>
  <si>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</si>
  <si>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</si>
  <si>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</si>
  <si>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</si>
  <si>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</si>
  <si>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</si>
  <si>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</si>
  <si>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</si>
  <si>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</si>
  <si>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</si>
  <si>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</si>
  <si>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</si>
  <si>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</si>
  <si>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</si>
  <si>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</si>
  <si>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</si>
  <si>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</si>
  <si>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</si>
  <si>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</si>
  <si>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</si>
  <si>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</si>
  <si>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</si>
  <si>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</si>
  <si>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</si>
  <si>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</si>
  <si>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</si>
  <si>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</si>
  <si>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</si>
  <si>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</si>
  <si>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</si>
  <si>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</si>
  <si>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</si>
  <si>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</si>
  <si>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</si>
  <si>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</si>
  <si>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</si>
  <si>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</si>
  <si>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</si>
  <si>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</si>
  <si>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</si>
  <si>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</si>
  <si>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</si>
  <si>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</si>
  <si>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</si>
  <si>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</si>
  <si>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</si>
  <si>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</si>
  <si>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</si>
  <si>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</si>
  <si>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</si>
  <si>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</si>
  <si>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</si>
  <si>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</si>
  <si>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</si>
  <si>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</si>
  <si>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</si>
  <si>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</si>
  <si>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</si>
  <si>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</si>
  <si>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</si>
  <si>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</si>
  <si>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</si>
  <si>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</si>
  <si>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</si>
  <si>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</si>
  <si>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</si>
  <si>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</si>
  <si>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</si>
  <si>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</si>
  <si>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</si>
  <si>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</si>
  <si>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</si>
  <si>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</si>
  <si>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</si>
  <si>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</si>
  <si>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</si>
  <si>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</si>
  <si>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</si>
  <si>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</si>
  <si>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</si>
  <si>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</si>
  <si>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</si>
  <si>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</si>
  <si>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</si>
  <si>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</si>
  <si>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</si>
  <si>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</si>
  <si>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</si>
  <si>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</si>
  <si>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</si>
  <si>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</si>
  <si>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</si>
  <si>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</si>
  <si>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</si>
  <si>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</si>
  <si>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</si>
  <si>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</si>
  <si>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</si>
  <si>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</si>
  <si>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</si>
  <si>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</si>
  <si>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</si>
  <si>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</si>
  <si>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</si>
  <si>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</si>
  <si>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</si>
  <si>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</si>
  <si>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</si>
  <si>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</si>
  <si>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</si>
  <si>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</si>
  <si>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</si>
  <si>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</si>
  <si>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</si>
  <si>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</si>
  <si>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</si>
  <si>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</si>
  <si>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</si>
  <si>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</si>
  <si>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</si>
  <si>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</si>
  <si>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</si>
  <si>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</si>
  <si>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</si>
  <si>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</si>
  <si>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</si>
  <si>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</si>
  <si>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</si>
  <si>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</si>
  <si>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</si>
  <si>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</si>
  <si>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</si>
  <si>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</si>
  <si>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</si>
  <si>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</si>
  <si>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</si>
  <si>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</si>
  <si>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</si>
  <si>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</si>
  <si>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</si>
  <si>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</si>
  <si>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</si>
  <si>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</si>
  <si>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</si>
  <si>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</si>
  <si>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</si>
  <si>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</si>
  <si>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</si>
  <si>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</si>
  <si>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</si>
  <si>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</si>
  <si>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</si>
  <si>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</si>
  <si>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</si>
  <si>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</si>
  <si>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</si>
  <si>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</si>
  <si>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</si>
  <si>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</si>
  <si>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</si>
  <si>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</si>
  <si>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</si>
  <si>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</si>
  <si>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</si>
  <si>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</si>
  <si>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</si>
  <si>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</si>
  <si>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</si>
  <si>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</si>
  <si>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</si>
  <si>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</si>
  <si>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</si>
  <si>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</si>
  <si>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</si>
  <si>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</si>
  <si>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</si>
  <si>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</si>
  <si>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</si>
  <si>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</si>
  <si>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</si>
  <si>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</si>
  <si>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</si>
  <si>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</si>
  <si>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</si>
  <si>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</si>
  <si>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</si>
  <si>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</si>
  <si>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</si>
  <si>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</si>
  <si>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</si>
  <si>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</si>
  <si>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</si>
  <si>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</si>
  <si>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</si>
  <si>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</si>
  <si>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</si>
  <si>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</si>
  <si>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</si>
  <si>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</si>
  <si>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</si>
  <si>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</si>
  <si>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</si>
  <si>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</si>
  <si>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</si>
  <si>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</si>
  <si>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</si>
  <si>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</si>
  <si>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</si>
  <si>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</si>
  <si>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</si>
  <si>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</si>
  <si>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</si>
  <si>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</si>
  <si>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</si>
  <si>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</si>
  <si>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</si>
  <si>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</si>
  <si>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</si>
  <si>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</si>
  <si>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</si>
  <si>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</si>
  <si>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</si>
  <si>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</si>
  <si>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</si>
  <si>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</si>
  <si>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</si>
  <si>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</si>
  <si>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</si>
  <si>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</si>
  <si>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</si>
  <si>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</si>
  <si>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</si>
  <si>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</si>
  <si>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</si>
  <si>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</si>
  <si>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</si>
  <si>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</si>
  <si>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</si>
  <si>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</si>
  <si>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</si>
  <si>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</si>
  <si>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</si>
  <si>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</si>
  <si>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</si>
  <si>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</si>
  <si>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</si>
  <si>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</si>
  <si>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</si>
  <si>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</si>
  <si>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</si>
  <si>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</si>
  <si>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</si>
  <si>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</si>
  <si>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</si>
  <si>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</si>
  <si>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</si>
  <si>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</si>
  <si>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</si>
  <si>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</si>
  <si>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</si>
  <si>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</si>
  <si>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</si>
  <si>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</si>
  <si>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</si>
  <si>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</si>
  <si>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</si>
  <si>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</si>
  <si>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</si>
  <si>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</si>
  <si>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</si>
  <si>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</si>
  <si>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</si>
  <si>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</si>
  <si>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</si>
  <si>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</si>
  <si>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</si>
  <si>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</si>
  <si>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</si>
  <si>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</si>
  <si>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</si>
  <si>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</si>
  <si>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</si>
  <si>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</si>
  <si>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</si>
  <si>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</si>
  <si>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</si>
  <si>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</si>
  <si>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</si>
  <si>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</si>
  <si>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</si>
  <si>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</si>
  <si>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</si>
  <si>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</si>
  <si>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</si>
  <si>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</si>
  <si>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</si>
  <si>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</si>
  <si>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</si>
  <si>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</si>
  <si>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</si>
  <si>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</si>
  <si>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</si>
  <si>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</si>
  <si>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</si>
  <si>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</si>
  <si>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</si>
  <si>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</si>
  <si>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</si>
  <si>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</si>
  <si>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</si>
  <si>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</si>
  <si>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</si>
  <si>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</si>
  <si>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</si>
  <si>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</si>
  <si>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</si>
  <si>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</si>
  <si>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</si>
  <si>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</si>
  <si>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</si>
  <si>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</si>
  <si>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</si>
  <si>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</si>
  <si>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</si>
  <si>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</si>
  <si>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</si>
  <si>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</si>
  <si>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</si>
  <si>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</si>
  <si>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</si>
  <si>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</si>
  <si>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</si>
  <si>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</si>
  <si>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</si>
  <si>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</si>
  <si>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</si>
  <si>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</si>
  <si>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</si>
  <si>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</si>
  <si>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</si>
  <si>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</si>
  <si>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</si>
  <si>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</si>
  <si>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</si>
  <si>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</si>
  <si>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</si>
  <si>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</si>
  <si>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</si>
  <si>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</si>
  <si>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</si>
  <si>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</si>
  <si>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</si>
  <si>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</si>
  <si>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</si>
  <si>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</si>
  <si>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</si>
  <si>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</si>
  <si>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</si>
  <si>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</si>
  <si>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</si>
  <si>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</si>
  <si>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</si>
  <si>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</si>
  <si>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</si>
  <si>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</si>
  <si>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</si>
  <si>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</si>
  <si>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</si>
  <si>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</si>
  <si>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</si>
  <si>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</si>
  <si>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</si>
  <si>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</si>
  <si>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</si>
  <si>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</si>
  <si>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</si>
  <si>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</si>
  <si>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</si>
  <si>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</si>
  <si>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</si>
  <si>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</si>
  <si>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</si>
  <si>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</si>
  <si>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</si>
  <si>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</si>
  <si>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</si>
  <si>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</si>
  <si>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</si>
  <si>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</si>
  <si>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</si>
  <si>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</si>
  <si>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</si>
  <si>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</si>
  <si>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</si>
  <si>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</si>
  <si>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</si>
  <si>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</si>
  <si>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</si>
  <si>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</si>
  <si>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</si>
  <si>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</si>
  <si>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</si>
  <si>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</si>
  <si>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</si>
  <si>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</si>
  <si>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</si>
  <si>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</si>
  <si>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</si>
  <si>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</si>
  <si>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</si>
  <si>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</si>
  <si>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</si>
  <si>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</si>
  <si>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</si>
  <si>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</si>
  <si>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</si>
  <si>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</si>
  <si>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</si>
  <si>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</si>
  <si>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</si>
  <si>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</si>
  <si>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</si>
  <si>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</si>
  <si>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</si>
  <si>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</si>
  <si>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</si>
  <si>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</si>
  <si>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</si>
  <si>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</si>
  <si>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</si>
  <si>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</si>
  <si>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</si>
  <si>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</si>
  <si>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</si>
  <si>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</si>
  <si>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</si>
  <si>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</si>
  <si>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</si>
  <si>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</si>
  <si>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</si>
  <si>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</si>
  <si>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</si>
  <si>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</si>
  <si>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</si>
  <si>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</si>
  <si>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</si>
  <si>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</si>
  <si>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</si>
  <si>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</si>
  <si>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</si>
  <si>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</si>
  <si>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</si>
  <si>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</si>
  <si>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</si>
  <si>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</si>
  <si>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</si>
  <si>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</si>
  <si>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</si>
  <si>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</si>
  <si>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</si>
  <si>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</si>
  <si>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</si>
  <si>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</si>
  <si>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</si>
  <si>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</si>
  <si>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</si>
  <si>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</si>
  <si>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</si>
  <si>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</si>
  <si>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</si>
  <si>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</si>
  <si>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</si>
  <si>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</si>
  <si>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</si>
  <si>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</si>
  <si>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</si>
  <si>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</si>
  <si>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</si>
  <si>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</si>
  <si>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</si>
  <si>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</si>
  <si>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</si>
  <si>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</si>
  <si>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</si>
  <si>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</si>
  <si>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</si>
  <si>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</si>
  <si>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</si>
  <si>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</si>
  <si>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</si>
  <si>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</si>
  <si>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</si>
  <si>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</si>
  <si>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</si>
  <si>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</si>
  <si>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</si>
  <si>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</si>
  <si>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</si>
  <si>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</si>
  <si>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</si>
  <si>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</si>
  <si>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</si>
  <si>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</si>
  <si>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</si>
  <si>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</si>
  <si>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</si>
  <si>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</si>
  <si>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</si>
  <si>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</si>
  <si>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</si>
  <si>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</si>
  <si>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</si>
  <si>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</si>
  <si>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</si>
  <si>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</si>
  <si>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</si>
  <si>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</si>
  <si>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</si>
  <si>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</si>
  <si>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</si>
  <si>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</si>
  <si>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</si>
  <si>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</si>
  <si>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</si>
  <si>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</si>
  <si>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</si>
  <si>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</si>
  <si>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</si>
  <si>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</si>
  <si>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</si>
  <si>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</si>
  <si>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</si>
  <si>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</si>
  <si>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</si>
  <si>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</si>
  <si>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</si>
  <si>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</si>
  <si>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</si>
  <si>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</si>
  <si>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</si>
  <si>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</si>
  <si>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</si>
  <si>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</si>
  <si>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</si>
  <si>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</si>
  <si>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</si>
  <si>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</si>
  <si>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</si>
  <si>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</si>
  <si>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</si>
  <si>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</si>
  <si>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</si>
  <si>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</si>
  <si>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</si>
  <si>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</si>
  <si>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</si>
  <si>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</si>
  <si>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</si>
  <si>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</si>
  <si>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</si>
  <si>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</si>
  <si>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</si>
  <si>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</si>
  <si>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</si>
  <si>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</si>
  <si>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</si>
  <si>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</si>
  <si>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</si>
  <si>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</si>
  <si>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</si>
  <si>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</si>
  <si>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</si>
  <si>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</si>
  <si>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</si>
  <si>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</si>
  <si>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</si>
  <si>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</si>
  <si>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</si>
  <si>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</si>
  <si>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</si>
  <si>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</si>
  <si>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</si>
  <si>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</si>
  <si>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</si>
  <si>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</si>
  <si>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</si>
  <si>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</si>
  <si>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</si>
  <si>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</si>
  <si>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</si>
  <si>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</si>
  <si>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</si>
  <si>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</si>
  <si>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</si>
  <si>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</si>
  <si>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</si>
  <si>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</si>
  <si>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</si>
  <si>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</si>
  <si>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</si>
  <si>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</si>
  <si>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</si>
  <si>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</si>
  <si>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</si>
  <si>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</si>
  <si>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</si>
  <si>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</si>
  <si>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</si>
  <si>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</si>
  <si>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</si>
  <si>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</si>
  <si>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</si>
  <si>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</si>
  <si>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</si>
  <si>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</si>
  <si>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</si>
  <si>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</si>
  <si>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</si>
  <si>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</si>
  <si>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</si>
  <si>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</si>
  <si>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</si>
  <si>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</si>
  <si>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</si>
  <si>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</si>
  <si>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</si>
  <si>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</si>
  <si>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</si>
  <si>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</si>
  <si>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</si>
  <si>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</si>
  <si>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</si>
  <si>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</si>
  <si>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</si>
  <si>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</si>
  <si>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</si>
  <si>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</si>
  <si>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</si>
  <si>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</si>
  <si>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</si>
  <si>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</si>
  <si>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</si>
  <si>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</si>
  <si>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</si>
  <si>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</si>
  <si>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</si>
  <si>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</si>
  <si>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</si>
  <si>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</si>
  <si>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</si>
  <si>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</si>
  <si>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</si>
  <si>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</si>
  <si>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</si>
  <si>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</si>
  <si>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</si>
  <si>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</si>
  <si>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</si>
  <si>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</si>
  <si>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</si>
  <si>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</si>
  <si>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</si>
  <si>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</si>
  <si>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</si>
  <si>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</si>
  <si>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</si>
  <si>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</si>
  <si>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</si>
  <si>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</si>
  <si>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</si>
  <si>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</si>
  <si>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</si>
  <si>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</si>
  <si>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</si>
  <si>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</si>
  <si>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</si>
  <si>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</si>
  <si>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</si>
  <si>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</si>
  <si>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</si>
  <si>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</si>
  <si>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</si>
  <si>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</si>
  <si>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</si>
  <si>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</si>
  <si>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</si>
  <si>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</si>
  <si>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</si>
  <si>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</si>
  <si>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</si>
  <si>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</si>
  <si>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</si>
  <si>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</si>
  <si>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</si>
  <si>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</si>
  <si>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</si>
  <si>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</si>
  <si>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</si>
  <si>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</si>
  <si>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</si>
  <si>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</si>
  <si>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</si>
  <si>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</si>
  <si>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</si>
  <si>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</si>
  <si>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</si>
  <si>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</si>
  <si>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</si>
  <si>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</si>
  <si>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</si>
  <si>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</si>
  <si>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</si>
  <si>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</si>
  <si>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</si>
  <si>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</si>
  <si>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</si>
  <si>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</si>
  <si>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</si>
  <si>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</si>
  <si>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</si>
  <si>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</si>
  <si>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</si>
  <si>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</si>
  <si>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</si>
  <si>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</si>
  <si>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</si>
  <si>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</si>
  <si>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</si>
  <si>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</si>
  <si>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</si>
  <si>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</si>
  <si>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</si>
  <si>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</si>
  <si>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</si>
  <si>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</si>
  <si>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</si>
  <si>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</si>
  <si>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</si>
  <si>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</si>
  <si>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</si>
  <si>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</si>
  <si>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</si>
  <si>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</si>
  <si>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</si>
  <si>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</si>
  <si>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</si>
  <si>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</si>
  <si>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</si>
  <si>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</si>
  <si>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</si>
  <si>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</si>
  <si>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</si>
  <si>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</si>
  <si>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</si>
  <si>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</si>
  <si>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</si>
  <si>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</si>
  <si>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</si>
  <si>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</si>
  <si>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</si>
  <si>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</si>
  <si>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</si>
  <si>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</si>
  <si>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</si>
  <si>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</si>
  <si>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</si>
  <si>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</si>
  <si>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</si>
  <si>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</si>
  <si>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</si>
  <si>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</si>
  <si>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</si>
  <si>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</si>
  <si>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</si>
  <si>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</si>
  <si>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</si>
  <si>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</si>
  <si>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</si>
  <si>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</si>
  <si>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</si>
  <si>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</si>
  <si>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</si>
  <si>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</si>
  <si>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</si>
  <si>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</si>
  <si>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</si>
  <si>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</si>
  <si>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</si>
  <si>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</si>
  <si>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</si>
  <si>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</si>
  <si>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</si>
  <si>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</si>
  <si>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</si>
  <si>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</si>
  <si>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</si>
  <si>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</si>
  <si>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</si>
  <si>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</si>
  <si>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</si>
  <si>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</si>
  <si>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</si>
  <si>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</si>
  <si>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</si>
  <si>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</si>
  <si>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</si>
  <si>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</si>
  <si>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</si>
  <si>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</si>
  <si>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</si>
  <si>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</si>
  <si>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</si>
  <si>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</si>
  <si>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</si>
  <si>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</si>
  <si>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</si>
  <si>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</si>
  <si>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</si>
  <si>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</si>
  <si>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</si>
  <si>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</si>
  <si>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</si>
  <si>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</si>
  <si>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</si>
  <si>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</si>
  <si>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</si>
  <si>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</si>
  <si>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</si>
  <si>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</si>
  <si>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</si>
  <si>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</si>
  <si>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</si>
  <si>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</si>
  <si>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</si>
  <si>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</si>
  <si>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</si>
  <si>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</si>
  <si>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</si>
  <si>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</si>
  <si>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</si>
  <si>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</si>
  <si>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</si>
  <si>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</si>
  <si>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</si>
  <si>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</si>
  <si>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</si>
  <si>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</si>
  <si>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</si>
  <si>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</si>
  <si>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</si>
  <si>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</si>
  <si>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</si>
  <si>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</si>
  <si>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</si>
  <si>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</si>
  <si>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</si>
  <si>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</si>
  <si>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</si>
  <si>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</si>
  <si>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</si>
  <si>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</si>
  <si>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</si>
  <si>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</si>
  <si>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</si>
  <si>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</si>
  <si>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</si>
  <si>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</si>
  <si>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</si>
  <si>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</si>
  <si>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</si>
  <si>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</si>
  <si>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</si>
  <si>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</si>
  <si>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</si>
  <si>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</si>
  <si>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</si>
  <si>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</si>
  <si>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</si>
  <si>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</si>
  <si>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</si>
  <si>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</si>
  <si>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</si>
  <si>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</si>
  <si>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</si>
  <si>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</si>
  <si>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</si>
  <si>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</si>
  <si>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</si>
  <si>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</si>
  <si>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</si>
  <si>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</si>
  <si>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</si>
  <si>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</si>
  <si>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</si>
  <si>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</si>
  <si>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</si>
  <si>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</si>
  <si>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</si>
  <si>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</si>
  <si>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</si>
  <si>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</si>
  <si>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</si>
  <si>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</si>
  <si>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</si>
  <si>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</si>
  <si>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</si>
  <si>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</si>
  <si>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</si>
  <si>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</si>
  <si>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</si>
  <si>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</si>
  <si>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</si>
  <si>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</si>
  <si>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</si>
  <si>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</si>
  <si>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</si>
  <si>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</si>
  <si>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</si>
  <si>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</si>
  <si>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</si>
  <si>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</si>
  <si>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</si>
  <si>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</si>
  <si>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</si>
  <si>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</si>
  <si>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</si>
  <si>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</si>
  <si>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</si>
  <si>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</si>
  <si>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</si>
  <si>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</si>
  <si>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</si>
  <si>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</si>
  <si>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</si>
  <si>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</si>
  <si>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</si>
  <si>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</si>
  <si>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</si>
  <si>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</si>
  <si>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</si>
  <si>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</si>
  <si>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</si>
  <si>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</si>
  <si>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</si>
  <si>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</si>
  <si>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</si>
  <si>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</si>
  <si>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</si>
  <si>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</si>
  <si>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</si>
  <si>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</si>
  <si>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</si>
  <si>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</si>
  <si>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</si>
  <si>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</si>
  <si>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</si>
  <si>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</si>
  <si>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</si>
  <si>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</si>
  <si>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</si>
  <si>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</si>
  <si>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</si>
  <si>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</si>
  <si>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</si>
  <si>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</si>
  <si>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</si>
  <si>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</si>
  <si>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</si>
  <si>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</si>
  <si>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</si>
  <si>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</si>
  <si>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</si>
  <si>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</si>
  <si>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</si>
  <si>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</si>
  <si>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</si>
  <si>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</si>
  <si>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</si>
  <si>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</si>
  <si>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</si>
  <si>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</si>
  <si>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</si>
  <si>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</si>
  <si>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</si>
  <si>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</si>
  <si>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</si>
  <si>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</si>
  <si>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</si>
  <si>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</si>
  <si>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</si>
  <si>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</si>
  <si>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</si>
  <si>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</si>
  <si>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</si>
  <si>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</si>
  <si>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</si>
  <si>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</si>
  <si>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</si>
  <si>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</si>
  <si>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</si>
  <si>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</si>
  <si>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</si>
  <si>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</si>
  <si>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</si>
  <si>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</si>
  <si>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</si>
  <si>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</si>
  <si>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</si>
  <si>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</si>
  <si>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</si>
  <si>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</si>
  <si>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</si>
  <si>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</si>
  <si>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</si>
  <si>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</si>
  <si>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</si>
  <si>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</si>
  <si>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</si>
  <si>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</si>
  <si>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</si>
  <si>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</si>
  <si>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</si>
  <si>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</si>
  <si>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</si>
  <si>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</si>
  <si>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</si>
  <si>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</si>
  <si>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</si>
  <si>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</si>
  <si>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</si>
  <si>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</si>
  <si>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</si>
  <si>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</si>
  <si>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</si>
  <si>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</si>
  <si>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</si>
  <si>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</si>
  <si>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</si>
  <si>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</si>
  <si>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</si>
  <si>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</si>
  <si>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</si>
  <si>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</si>
  <si>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</si>
  <si>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</si>
  <si>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</si>
  <si>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</si>
  <si>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</si>
  <si>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</si>
  <si>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</si>
  <si>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</si>
  <si>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</si>
  <si>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</si>
  <si>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</si>
  <si>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</si>
  <si>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</si>
  <si>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</si>
  <si>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</si>
  <si>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</si>
  <si>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</si>
  <si>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</si>
  <si>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</si>
  <si>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</si>
  <si>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</si>
  <si>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</si>
  <si>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</si>
  <si>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</si>
  <si>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</si>
  <si>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</si>
  <si>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</si>
  <si>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</si>
  <si>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</si>
  <si>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</si>
  <si>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</si>
  <si>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</si>
  <si>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</si>
  <si>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</si>
  <si>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</si>
  <si>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</si>
  <si>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</si>
  <si>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</si>
  <si>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</si>
  <si>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</si>
  <si>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</si>
  <si>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</si>
  <si>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</si>
  <si>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</si>
  <si>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</si>
  <si>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</si>
  <si>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</si>
  <si>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</si>
  <si>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</si>
  <si>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</si>
  <si>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</si>
  <si>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</si>
  <si>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</si>
  <si>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</si>
  <si>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</si>
  <si>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</si>
  <si>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</si>
  <si>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</si>
  <si>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</si>
  <si>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</si>
  <si>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</si>
  <si>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</si>
  <si>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</si>
  <si>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</si>
  <si>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</si>
  <si>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</si>
  <si>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</si>
  <si>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</si>
  <si>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</si>
  <si>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</si>
  <si>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</si>
  <si>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</si>
  <si>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</si>
  <si>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</si>
  <si>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</si>
  <si>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</si>
  <si>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</si>
  <si>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</si>
  <si>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</si>
  <si>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</si>
  <si>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</si>
  <si>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</si>
  <si>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</si>
  <si>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</si>
  <si>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</si>
  <si>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</si>
  <si>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</si>
  <si>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</si>
  <si>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</si>
  <si>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</si>
  <si>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</si>
  <si>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</si>
  <si>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</si>
  <si>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</si>
  <si>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</si>
  <si>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</si>
  <si>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</si>
  <si>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</si>
  <si>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</si>
  <si>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</si>
  <si>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</si>
  <si>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</si>
  <si>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</si>
  <si>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</si>
  <si>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</si>
  <si>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</si>
  <si>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</si>
  <si>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</si>
  <si>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</si>
  <si>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</si>
  <si>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</si>
  <si>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</si>
  <si>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</si>
  <si>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</si>
  <si>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</si>
  <si>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</si>
  <si>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</si>
  <si>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</si>
  <si>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</si>
  <si>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</si>
  <si>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</si>
  <si>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</si>
  <si>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</si>
  <si>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</si>
  <si>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</si>
  <si>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</si>
  <si>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</si>
  <si>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</si>
  <si>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</si>
  <si>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</si>
  <si>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</si>
  <si>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</si>
  <si>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</si>
  <si>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</si>
  <si>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</si>
  <si>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</si>
  <si>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</si>
  <si>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</si>
  <si>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</si>
  <si>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</si>
  <si>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</si>
  <si>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</si>
  <si>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</si>
  <si>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</si>
  <si>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</si>
  <si>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</si>
  <si>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</si>
  <si>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</si>
  <si>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</si>
  <si>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</si>
  <si>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</si>
  <si>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</si>
  <si>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</si>
  <si>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</si>
  <si>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</si>
  <si>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</si>
  <si>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</si>
  <si>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</si>
  <si>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</si>
  <si>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</si>
  <si>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</si>
  <si>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</si>
  <si>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</si>
  <si>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</si>
  <si>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</si>
  <si>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</si>
  <si>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</si>
  <si>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</si>
  <si>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</si>
  <si>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</si>
  <si>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</si>
  <si>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</si>
  <si>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</si>
  <si>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</si>
  <si>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</si>
  <si>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</si>
  <si>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</si>
  <si>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</si>
  <si>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</si>
  <si>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</si>
  <si>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</si>
  <si>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</si>
  <si>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</si>
  <si>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</si>
  <si>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</si>
  <si>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</si>
  <si>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</si>
  <si>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</si>
  <si>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</si>
  <si>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</si>
  <si>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</si>
  <si>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</si>
  <si>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</si>
  <si>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</si>
  <si>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</si>
  <si>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</si>
  <si>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</si>
  <si>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</si>
  <si>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</si>
  <si>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</si>
  <si>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</si>
  <si>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</si>
  <si>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</si>
  <si>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</si>
  <si>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</si>
  <si>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</si>
  <si>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</si>
  <si>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</si>
  <si>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</si>
  <si>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</si>
  <si>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</si>
  <si>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</si>
  <si>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</si>
  <si>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</si>
  <si>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</si>
  <si>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</si>
  <si>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</si>
  <si>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</si>
  <si>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</si>
  <si>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</si>
  <si>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</si>
  <si>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</si>
  <si>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</si>
  <si>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</si>
  <si>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</si>
  <si>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</si>
  <si>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</si>
  <si>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</si>
  <si>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</si>
  <si>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</si>
  <si>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</si>
  <si>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</si>
  <si>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</si>
  <si>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</si>
  <si>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</si>
  <si>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</si>
  <si>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</si>
  <si>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</si>
  <si>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</si>
  <si>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</si>
  <si>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</si>
  <si>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</si>
  <si>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</si>
  <si>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</si>
  <si>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</si>
  <si>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</si>
  <si>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</si>
  <si>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</si>
  <si>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</si>
  <si>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</si>
  <si>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</si>
  <si>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</si>
  <si>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</si>
  <si>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</si>
  <si>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</si>
  <si>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</si>
  <si>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</si>
  <si>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</si>
  <si>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</si>
  <si>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</si>
  <si>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</si>
  <si>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</si>
  <si>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</si>
  <si>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</si>
  <si>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</si>
  <si>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</si>
  <si>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</si>
  <si>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</si>
  <si>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</si>
  <si>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</si>
  <si>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</si>
  <si>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</si>
  <si>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</si>
  <si>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</si>
  <si>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</si>
  <si>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</si>
  <si>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</si>
  <si>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</si>
  <si>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</si>
  <si>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</si>
  <si>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</si>
  <si>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</si>
  <si>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</si>
  <si>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</si>
  <si>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</si>
  <si>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</si>
  <si>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</si>
  <si>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</si>
  <si>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</si>
  <si>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</si>
  <si>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</si>
  <si>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</si>
  <si>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</si>
  <si>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</si>
  <si>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</si>
  <si>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</si>
  <si>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</si>
  <si>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</si>
  <si>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</si>
  <si>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</si>
  <si>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</si>
  <si>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</si>
  <si>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</si>
  <si>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</si>
  <si>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</si>
  <si>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</si>
  <si>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</si>
  <si>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</si>
  <si>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</si>
  <si>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</si>
  <si>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</si>
  <si>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</si>
  <si>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</si>
  <si>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</si>
  <si>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</si>
  <si>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</si>
  <si>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</si>
  <si>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</si>
  <si>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</si>
  <si>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</si>
  <si>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</si>
  <si>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</si>
  <si>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</si>
  <si>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</si>
  <si>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</si>
  <si>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</si>
  <si>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</si>
  <si>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</si>
  <si>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</si>
  <si>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</si>
  <si>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</si>
  <si>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</si>
  <si>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</si>
  <si>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</si>
  <si>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</si>
  <si>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</si>
  <si>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</si>
  <si>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</si>
  <si>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</si>
  <si>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</si>
  <si>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</si>
  <si>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</si>
  <si>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</si>
  <si>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</si>
  <si>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</si>
  <si>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</si>
  <si>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</si>
  <si>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</si>
  <si>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</si>
  <si>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</si>
  <si>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</si>
  <si>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</si>
  <si>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</si>
  <si>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</si>
  <si>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</si>
  <si>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</si>
  <si>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</si>
  <si>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</si>
  <si>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</si>
  <si>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</si>
  <si>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</si>
  <si>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</si>
  <si>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</si>
  <si>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</si>
  <si>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</si>
  <si>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</si>
  <si>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</si>
  <si>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</si>
  <si>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</si>
  <si>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</si>
  <si>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</si>
  <si>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</si>
  <si>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</si>
  <si>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</si>
  <si>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</si>
  <si>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</si>
  <si>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</si>
  <si>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</si>
  <si>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</si>
  <si>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</si>
  <si>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</si>
  <si>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</si>
  <si>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</si>
  <si>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</si>
  <si>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</si>
  <si>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</si>
  <si>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</si>
  <si>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</si>
  <si>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</si>
  <si>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</si>
  <si>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</si>
  <si>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</si>
  <si>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</si>
  <si>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</si>
  <si>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</si>
  <si>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</si>
  <si>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</si>
  <si>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</si>
  <si>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</si>
  <si>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</si>
  <si>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</si>
  <si>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</si>
  <si>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</si>
  <si>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</si>
  <si>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</si>
  <si>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</si>
  <si>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</si>
  <si>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</si>
  <si>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</si>
  <si>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</si>
  <si>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</si>
  <si>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</si>
  <si>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</si>
  <si>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</si>
  <si>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</si>
  <si>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</si>
  <si>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</si>
  <si>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</si>
  <si>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</si>
  <si>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</si>
  <si>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</si>
  <si>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</si>
  <si>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</si>
  <si>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</si>
  <si>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</si>
  <si>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</si>
  <si>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</si>
  <si>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</si>
  <si>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</si>
  <si>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</si>
  <si>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</si>
  <si>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</si>
  <si>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</si>
  <si>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</si>
  <si>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</si>
  <si>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</si>
  <si>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</si>
  <si>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</si>
  <si>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</si>
  <si>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</si>
  <si>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</si>
  <si>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</si>
  <si>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</si>
  <si>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</si>
  <si>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</si>
  <si>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</si>
  <si>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</si>
  <si>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</si>
  <si>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</si>
  <si>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</si>
  <si>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</si>
  <si>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</si>
  <si>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</si>
  <si>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</si>
  <si>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</si>
  <si>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</si>
  <si>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</si>
  <si>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</si>
  <si>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</si>
  <si>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</si>
  <si>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</si>
  <si>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</si>
  <si>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</si>
  <si>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</si>
  <si>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</si>
  <si>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</si>
  <si>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</si>
  <si>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</si>
  <si>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</si>
  <si>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</si>
  <si>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</si>
  <si>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</si>
  <si>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</si>
  <si>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</si>
  <si>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</si>
  <si>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</si>
  <si>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</si>
  <si>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</si>
  <si>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</si>
  <si>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</si>
  <si>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</si>
  <si>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</si>
  <si>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</si>
  <si>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</si>
  <si>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</si>
  <si>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</si>
  <si>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</si>
  <si>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</si>
  <si>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</si>
  <si>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</si>
  <si>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</si>
  <si>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</si>
  <si>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</si>
  <si>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</si>
  <si>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</si>
  <si>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</si>
  <si>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</si>
  <si>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</si>
  <si>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</si>
  <si>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</si>
  <si>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</si>
  <si>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</si>
  <si>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</si>
  <si>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</si>
  <si>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</si>
  <si>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</si>
  <si>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</si>
  <si>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</si>
  <si>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</si>
  <si>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</si>
  <si>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</si>
  <si>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</si>
  <si>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</si>
  <si>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</si>
  <si>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</si>
  <si>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</si>
  <si>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</si>
  <si>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</si>
  <si>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</si>
  <si>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</si>
  <si>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</si>
  <si>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</si>
  <si>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</si>
  <si>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</si>
  <si>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</si>
  <si>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</si>
  <si>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</si>
  <si>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</si>
  <si>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</si>
  <si>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</si>
  <si>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</si>
  <si>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</si>
  <si>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</si>
  <si>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</si>
  <si>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</si>
  <si>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</si>
  <si>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</si>
  <si>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</si>
  <si>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</si>
  <si>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</si>
  <si>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</si>
  <si>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</si>
  <si>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</si>
  <si>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</si>
  <si>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</si>
  <si>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</si>
  <si>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</si>
  <si>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</si>
  <si>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</si>
  <si>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</si>
  <si>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</si>
  <si>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</si>
  <si>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</si>
  <si>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</si>
  <si>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</si>
  <si>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</si>
  <si>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</si>
  <si>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</si>
  <si>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</si>
  <si>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</si>
  <si>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</si>
  <si>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</si>
  <si>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</si>
  <si>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</si>
  <si>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</si>
  <si>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</si>
  <si>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</si>
  <si>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</si>
  <si>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</si>
  <si>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</si>
  <si>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</si>
  <si>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</si>
  <si>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</si>
  <si>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</si>
  <si>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</si>
  <si>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</si>
  <si>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</si>
  <si>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</si>
  <si>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</si>
  <si>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</si>
  <si>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</si>
  <si>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</si>
  <si>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</si>
  <si>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</si>
  <si>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</si>
  <si>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</si>
  <si>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</si>
  <si>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</si>
  <si>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</si>
  <si>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</si>
  <si>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</si>
  <si>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</si>
  <si>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</si>
  <si>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</si>
  <si>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</si>
  <si>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</si>
  <si>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</si>
  <si>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</si>
  <si>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</si>
  <si>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</si>
  <si>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</si>
  <si>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</si>
  <si>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</si>
  <si>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</si>
  <si>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</si>
  <si>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</si>
  <si>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</si>
  <si>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</si>
  <si>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</si>
  <si>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</si>
  <si>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</si>
  <si>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</si>
  <si>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</si>
  <si>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</si>
  <si>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</si>
  <si>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</si>
  <si>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</si>
  <si>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</si>
  <si>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</si>
  <si>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</si>
  <si>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</si>
  <si>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</si>
  <si>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</si>
  <si>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</si>
  <si>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</si>
  <si>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</si>
  <si>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</si>
  <si>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</si>
  <si>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</si>
  <si>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</si>
  <si>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</si>
  <si>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</si>
  <si>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</si>
  <si>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</si>
  <si>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</si>
  <si>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</si>
  <si>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</si>
  <si>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</si>
  <si>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</si>
  <si>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</si>
  <si>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</si>
  <si>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</si>
  <si>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</si>
  <si>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</si>
  <si>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</si>
  <si>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</si>
  <si>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</si>
  <si>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</si>
  <si>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</si>
  <si>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</si>
  <si>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</si>
  <si>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</si>
  <si>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</si>
  <si>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</si>
  <si>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</si>
  <si>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</si>
  <si>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</si>
  <si>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</si>
  <si>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</si>
  <si>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</si>
  <si>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</si>
  <si>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</si>
  <si>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</si>
  <si>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</si>
  <si>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</si>
  <si>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</si>
  <si>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</si>
  <si>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</si>
  <si>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</si>
  <si>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</si>
  <si>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</si>
  <si>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</si>
  <si>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</si>
  <si>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</si>
  <si>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</si>
  <si>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</si>
  <si>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</si>
  <si>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</si>
  <si>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</si>
  <si>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</si>
  <si>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</si>
  <si>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</si>
  <si>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</si>
  <si>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</si>
  <si>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</si>
  <si>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</si>
  <si>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</si>
  <si>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</si>
  <si>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</si>
  <si>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</si>
  <si>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</si>
  <si>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</si>
  <si>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</si>
  <si>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</si>
  <si>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</si>
  <si>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</si>
  <si>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</si>
  <si>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</si>
  <si>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</si>
  <si>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</si>
  <si>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</si>
  <si>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</si>
  <si>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</si>
  <si>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</si>
  <si>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</si>
  <si>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</si>
  <si>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</si>
  <si>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</si>
  <si>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</si>
  <si>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</si>
  <si>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</si>
  <si>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</si>
  <si>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</si>
  <si>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</si>
  <si>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</si>
  <si>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</si>
  <si>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</si>
  <si>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</si>
  <si>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</si>
  <si>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</si>
  <si>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</si>
  <si>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</si>
  <si>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</si>
  <si>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</si>
  <si>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</si>
  <si>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</si>
  <si>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</si>
  <si>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</si>
  <si>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</si>
  <si>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</si>
  <si>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</si>
  <si>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</si>
  <si>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</si>
  <si>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</si>
  <si>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</si>
  <si>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</si>
  <si>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</si>
  <si>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</si>
  <si>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</si>
  <si>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</si>
  <si>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</si>
  <si>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</si>
  <si>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</si>
  <si>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</si>
  <si>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</si>
  <si>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</si>
  <si>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</si>
  <si>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</si>
  <si>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</si>
  <si>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</si>
  <si>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</si>
  <si>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</si>
  <si>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</si>
  <si>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</si>
  <si>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</si>
  <si>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</si>
  <si>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</si>
  <si>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</si>
  <si>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</si>
  <si>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</si>
  <si>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</si>
  <si>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</si>
  <si>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</si>
  <si>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</si>
  <si>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</si>
  <si>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</si>
  <si>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</si>
  <si>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</si>
  <si>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</si>
  <si>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</si>
  <si>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</si>
  <si>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</si>
  <si>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</si>
  <si>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</si>
  <si>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</si>
  <si>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</si>
  <si>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</si>
  <si>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</si>
  <si>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</si>
  <si>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</si>
  <si>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</si>
  <si>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</si>
  <si>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</si>
  <si>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</si>
  <si>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</si>
  <si>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</si>
  <si>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</si>
  <si>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</si>
  <si>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</si>
  <si>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</si>
  <si>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</si>
  <si>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</si>
  <si>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</si>
  <si>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</si>
  <si>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</si>
  <si>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</si>
  <si>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</si>
  <si>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</si>
  <si>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</si>
  <si>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</si>
  <si>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</si>
  <si>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</si>
  <si>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</si>
  <si>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</si>
  <si>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</si>
  <si>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</si>
  <si>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</si>
  <si>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</si>
  <si>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</si>
  <si>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</si>
  <si>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</si>
  <si>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</si>
  <si>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</si>
  <si>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</si>
  <si>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</si>
  <si>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</si>
  <si>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</si>
  <si>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</si>
  <si>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</si>
  <si>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</si>
  <si>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</si>
  <si>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</si>
  <si>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</si>
  <si>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</si>
  <si>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</si>
  <si>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</si>
  <si>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</si>
  <si>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</si>
  <si>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</si>
  <si>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</si>
  <si>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</si>
  <si>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</si>
  <si>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</si>
  <si>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</si>
  <si>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</si>
  <si>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</si>
  <si>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</si>
  <si>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</si>
  <si>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</si>
  <si>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</si>
  <si>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</si>
  <si>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</si>
  <si>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</si>
  <si>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</si>
  <si>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</si>
  <si>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</si>
  <si>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</si>
  <si>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</si>
  <si>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</si>
  <si>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</si>
  <si>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</si>
  <si>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</si>
  <si>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</si>
  <si>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</si>
  <si>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</si>
  <si>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</si>
  <si>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</si>
  <si>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</si>
  <si>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</si>
  <si>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</si>
  <si>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</si>
  <si>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</si>
  <si>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</si>
  <si>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</si>
  <si>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</si>
  <si>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</si>
  <si>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</si>
  <si>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</si>
  <si>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</si>
  <si>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</si>
  <si>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</si>
  <si>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</si>
  <si>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</si>
  <si>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</si>
  <si>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</si>
  <si>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</si>
  <si>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</si>
  <si>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</si>
  <si>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</si>
  <si>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</si>
  <si>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</si>
  <si>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</si>
  <si>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</si>
  <si>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</si>
  <si>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</si>
  <si>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</si>
  <si>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</si>
  <si>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</si>
  <si>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</si>
  <si>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</si>
  <si>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</si>
  <si>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</si>
  <si>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</si>
  <si>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</si>
  <si>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</si>
  <si>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</si>
  <si>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</si>
  <si>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</si>
  <si>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</si>
  <si>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</si>
  <si>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</si>
  <si>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</si>
  <si>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</si>
  <si>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</si>
  <si>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</si>
  <si>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</si>
  <si>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</si>
  <si>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</si>
  <si>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</si>
  <si>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</si>
  <si>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</si>
  <si>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</si>
  <si>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</si>
  <si>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</si>
  <si>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</si>
  <si>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</si>
  <si>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</si>
  <si>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</si>
  <si>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</si>
  <si>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</si>
  <si>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</si>
  <si>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</si>
  <si>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</si>
  <si>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</si>
  <si>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</si>
  <si>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</si>
  <si>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</si>
  <si>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</si>
  <si>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</si>
  <si>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</si>
  <si>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</si>
  <si>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</si>
  <si>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</si>
  <si>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</si>
  <si>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</si>
  <si>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</si>
  <si>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</si>
  <si>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</si>
  <si>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</si>
  <si>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</si>
  <si>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</si>
  <si>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</si>
  <si>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</si>
  <si>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</si>
  <si>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</si>
  <si>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</si>
  <si>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</si>
  <si>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</si>
  <si>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</si>
  <si>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</si>
  <si>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</si>
  <si>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</si>
  <si>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</si>
  <si>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</si>
  <si>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</si>
  <si>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</si>
  <si>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</si>
  <si>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</si>
  <si>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</si>
  <si>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</si>
  <si>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</si>
  <si>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</si>
  <si>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</si>
  <si>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</si>
  <si>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</si>
  <si>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</si>
  <si>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</si>
  <si>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</si>
  <si>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</si>
  <si>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</si>
  <si>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</si>
  <si>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</si>
  <si>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</si>
  <si>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</si>
  <si>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</si>
  <si>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</si>
  <si>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</si>
  <si>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</si>
  <si>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</si>
  <si>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</si>
  <si>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</si>
  <si>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</si>
  <si>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</si>
  <si>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</si>
  <si>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</si>
  <si>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</si>
  <si>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</si>
  <si>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</si>
  <si>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</si>
  <si>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</si>
  <si>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</si>
  <si>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</si>
  <si>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</si>
  <si>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</si>
  <si>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</si>
  <si>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</si>
  <si>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</si>
  <si>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</si>
  <si>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</si>
  <si>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</si>
  <si>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</si>
  <si>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</si>
  <si>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</si>
  <si>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</si>
  <si>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</si>
  <si>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</si>
  <si>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</si>
  <si>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</si>
  <si>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</si>
  <si>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</si>
  <si>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</si>
  <si>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</si>
  <si>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</si>
  <si>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</si>
  <si>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</si>
  <si>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</si>
  <si>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</si>
  <si>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</si>
  <si>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</si>
  <si>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</si>
  <si>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</si>
  <si>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</si>
  <si>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</si>
  <si>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</si>
  <si>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</si>
  <si>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</si>
  <si>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</si>
  <si>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</si>
  <si>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</si>
  <si>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</si>
  <si>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</si>
  <si>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</si>
  <si>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</si>
  <si>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</si>
  <si>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</si>
  <si>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</si>
  <si>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</si>
  <si>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</si>
  <si>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</si>
  <si>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</si>
  <si>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</si>
  <si>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</si>
  <si>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</si>
  <si>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</si>
  <si>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</si>
  <si>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</si>
  <si>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</si>
  <si>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</si>
  <si>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</si>
  <si>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</si>
  <si>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</si>
  <si>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</si>
  <si>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</si>
  <si>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</si>
  <si>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</si>
  <si>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</si>
  <si>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</si>
  <si>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</si>
  <si>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</si>
  <si>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</si>
  <si>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</si>
  <si>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</si>
  <si>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</si>
  <si>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</si>
  <si>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</si>
  <si>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</si>
  <si>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</si>
  <si>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</si>
  <si>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</si>
  <si>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</si>
  <si>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</si>
  <si>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</si>
  <si>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</si>
  <si>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</si>
  <si>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</si>
  <si>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</si>
  <si>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</si>
  <si>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</si>
  <si>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</si>
  <si>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</si>
  <si>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</si>
  <si>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</si>
  <si>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</si>
  <si>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</si>
  <si>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</si>
  <si>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</si>
  <si>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</si>
  <si>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</si>
  <si>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</si>
  <si>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</si>
  <si>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</si>
  <si>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</si>
  <si>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</si>
  <si>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</si>
  <si>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</si>
  <si>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</si>
  <si>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</si>
  <si>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</si>
  <si>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</si>
  <si>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</si>
  <si>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</si>
  <si>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</si>
  <si>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</si>
  <si>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</si>
  <si>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</si>
  <si>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</si>
  <si>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</si>
  <si>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</si>
  <si>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</si>
  <si>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</si>
  <si>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</si>
  <si>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</si>
  <si>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</si>
  <si>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</si>
  <si>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</si>
  <si>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</si>
  <si>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</si>
  <si>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</si>
  <si>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</si>
  <si>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</si>
  <si>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</si>
  <si>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</si>
  <si>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</si>
  <si>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</si>
  <si>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</si>
  <si>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</si>
  <si>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</si>
  <si>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</si>
  <si>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</si>
  <si>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</si>
  <si>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</si>
  <si>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</si>
  <si>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</si>
  <si>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</si>
  <si>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</si>
  <si>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</si>
  <si>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</si>
  <si>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</si>
  <si>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</si>
  <si>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</si>
  <si>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</si>
  <si>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</si>
  <si>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</si>
  <si>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</si>
  <si>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</si>
  <si>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</si>
  <si>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</si>
  <si>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</si>
  <si>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</si>
  <si>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</si>
  <si>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</si>
  <si>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</si>
  <si>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</si>
  <si>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</si>
  <si>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</si>
  <si>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</si>
  <si>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</si>
  <si>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</si>
  <si>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</si>
  <si>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</si>
  <si>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</si>
  <si>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</si>
  <si>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</si>
  <si>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</si>
  <si>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</si>
  <si>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</si>
  <si>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</si>
  <si>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</si>
  <si>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</si>
  <si>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</si>
  <si>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</si>
  <si>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</si>
  <si>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</si>
  <si>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</si>
  <si>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</si>
  <si>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</si>
  <si>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</si>
  <si>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</si>
  <si>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</si>
  <si>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</si>
  <si>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</si>
  <si>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</si>
  <si>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</si>
  <si>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</si>
  <si>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</si>
  <si>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</si>
  <si>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</si>
  <si>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</si>
  <si>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</si>
  <si>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</si>
  <si>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</si>
  <si>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</si>
  <si>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</si>
  <si>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</si>
  <si>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</si>
  <si>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</si>
  <si>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</si>
  <si>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</si>
  <si>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</si>
  <si>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</si>
  <si>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</si>
  <si>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</si>
  <si>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</si>
  <si>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</si>
  <si>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</si>
  <si>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</si>
  <si>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</si>
  <si>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</si>
  <si>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</si>
  <si>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</si>
  <si>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</si>
  <si>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</si>
  <si>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</si>
  <si>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</si>
  <si>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</si>
  <si>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</si>
  <si>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</si>
  <si>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</si>
  <si>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</si>
  <si>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</si>
  <si>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</si>
  <si>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</si>
  <si>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</si>
  <si>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</si>
  <si>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</si>
  <si>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</si>
  <si>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</si>
  <si>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</si>
  <si>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</si>
  <si>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</si>
  <si>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</si>
  <si>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</si>
  <si>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</si>
  <si>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</si>
  <si>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</si>
  <si>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</si>
  <si>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</si>
  <si>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</si>
  <si>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</si>
  <si>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</si>
  <si>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</si>
  <si>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</si>
  <si>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</si>
  <si>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</si>
  <si>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</si>
  <si>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</si>
  <si>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</si>
  <si>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</si>
  <si>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</si>
  <si>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</si>
  <si>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</si>
  <si>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</si>
  <si>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</si>
  <si>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</si>
  <si>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</si>
  <si>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</si>
  <si>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</si>
  <si>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</si>
  <si>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</si>
  <si>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</si>
  <si>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</si>
  <si>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</si>
  <si>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</si>
  <si>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</si>
  <si>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</si>
  <si>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</si>
  <si>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</si>
  <si>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</si>
  <si>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</si>
  <si>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</si>
  <si>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</si>
  <si>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</si>
  <si>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</si>
  <si>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</si>
  <si>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</si>
  <si>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</si>
  <si>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</si>
  <si>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</si>
  <si>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</si>
  <si>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</si>
  <si>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</si>
  <si>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</si>
  <si>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</si>
  <si>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</si>
  <si>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</si>
  <si>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</si>
  <si>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</si>
  <si>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</si>
  <si>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</si>
  <si>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</si>
  <si>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</si>
  <si>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</si>
  <si>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</si>
  <si>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</si>
  <si>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</si>
  <si>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</si>
  <si>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</si>
  <si>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</si>
  <si>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</si>
  <si>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</si>
  <si>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</si>
  <si>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</si>
  <si>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</si>
  <si>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</si>
  <si>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</si>
  <si>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</si>
  <si>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</si>
  <si>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</si>
  <si>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</si>
  <si>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</si>
  <si>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</si>
  <si>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</si>
  <si>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</si>
  <si>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</si>
  <si>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</si>
  <si>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</si>
  <si>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</si>
  <si>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</si>
  <si>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</si>
  <si>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</si>
  <si>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</si>
  <si>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</si>
  <si>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</si>
  <si>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</si>
  <si>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</si>
  <si>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</si>
  <si>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</si>
  <si>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</si>
  <si>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</si>
  <si>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</si>
  <si>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</si>
  <si>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</si>
  <si>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</si>
  <si>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</si>
  <si>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</si>
  <si>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</si>
  <si>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</si>
  <si>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</si>
  <si>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</si>
  <si>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</si>
  <si>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</si>
  <si>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</si>
  <si>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</si>
  <si>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</si>
  <si>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</si>
  <si>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</si>
  <si>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</si>
  <si>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</si>
  <si>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</si>
  <si>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</si>
  <si>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</si>
  <si>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</si>
  <si>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</si>
  <si>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</si>
  <si>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</si>
  <si>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</si>
  <si>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</si>
  <si>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</si>
  <si>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</si>
  <si>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</si>
  <si>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</si>
  <si>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</si>
  <si>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</si>
  <si>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</si>
  <si>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</si>
  <si>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</si>
  <si>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</si>
  <si>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</si>
  <si>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</si>
  <si>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</si>
  <si>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</si>
  <si>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</si>
  <si>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</si>
  <si>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</si>
  <si>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</si>
  <si>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</si>
  <si>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</si>
  <si>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</si>
  <si>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</si>
  <si>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</si>
  <si>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</si>
  <si>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</si>
  <si>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</si>
  <si>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</si>
  <si>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</si>
  <si>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</si>
  <si>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</si>
  <si>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</si>
  <si>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</si>
  <si>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</si>
  <si>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</si>
  <si>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</si>
  <si>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</si>
  <si>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</si>
  <si>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</si>
  <si>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</si>
  <si>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</si>
  <si>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</si>
  <si>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</si>
  <si>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</si>
  <si>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</si>
  <si>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</si>
  <si>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</si>
  <si>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</si>
  <si>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</si>
  <si>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</si>
  <si>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</si>
  <si>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</si>
  <si>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</si>
  <si>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</si>
  <si>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</si>
  <si>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</si>
  <si>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</si>
  <si>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</si>
  <si>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</si>
  <si>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</si>
  <si>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</si>
  <si>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</si>
  <si>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</si>
  <si>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</si>
  <si>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</si>
  <si>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</si>
  <si>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</si>
  <si>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</si>
  <si>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</si>
  <si>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</si>
  <si>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</si>
  <si>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</si>
  <si>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</si>
  <si>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</si>
  <si>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</si>
  <si>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</si>
  <si>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</si>
  <si>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</si>
  <si>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</si>
  <si>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</si>
  <si>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</si>
  <si>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</si>
  <si>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</si>
  <si>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</si>
  <si>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</si>
  <si>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</si>
  <si>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</si>
  <si>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</si>
  <si>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</si>
  <si>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</si>
  <si>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</si>
  <si>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</si>
  <si>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</si>
  <si>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</si>
  <si>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</si>
  <si>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</si>
  <si>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</si>
  <si>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</si>
  <si>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</si>
  <si>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</si>
  <si>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</si>
  <si>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</si>
  <si>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</si>
  <si>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</si>
  <si>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</si>
  <si>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</si>
  <si>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</si>
  <si>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</si>
  <si>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</si>
  <si>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</si>
  <si>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</si>
  <si>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</si>
  <si>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</si>
  <si>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</si>
  <si>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</si>
  <si>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</si>
  <si>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</si>
  <si>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</si>
  <si>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</si>
  <si>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</si>
  <si>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</si>
  <si>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</si>
  <si>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</si>
  <si>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</si>
  <si>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</si>
  <si>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</si>
  <si>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</si>
  <si>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</si>
  <si>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</si>
  <si>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</si>
  <si>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</si>
  <si>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</si>
  <si>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</si>
  <si>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</si>
  <si>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</si>
  <si>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</si>
  <si>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</si>
  <si>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</si>
  <si>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</si>
  <si>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</si>
  <si>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</si>
  <si>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</si>
  <si>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</si>
  <si>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</si>
  <si>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</si>
  <si>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</si>
  <si>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</si>
  <si>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</si>
  <si>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</si>
  <si>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</si>
  <si>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</si>
  <si>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</si>
  <si>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</si>
  <si>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</si>
  <si>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</si>
  <si>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</si>
  <si>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</si>
  <si>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</si>
  <si>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</si>
  <si>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</si>
  <si>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</si>
  <si>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</si>
  <si>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</si>
  <si>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</si>
  <si>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</si>
  <si>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</si>
  <si>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</si>
  <si>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</si>
  <si>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</si>
  <si>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</si>
  <si>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</si>
  <si>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</si>
  <si>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</si>
  <si>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</si>
  <si>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</si>
  <si>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</si>
  <si>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</si>
  <si>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</si>
  <si>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</si>
  <si>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</si>
  <si>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</si>
  <si>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</si>
  <si>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</si>
  <si>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</si>
  <si>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</si>
  <si>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</si>
  <si>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</si>
  <si>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</si>
  <si>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</si>
  <si>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</si>
  <si>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</si>
  <si>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</si>
  <si>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</si>
  <si>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</si>
  <si>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</si>
  <si>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</si>
  <si>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</si>
  <si>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</si>
  <si>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</si>
  <si>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</si>
  <si>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</si>
  <si>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</si>
  <si>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</si>
  <si>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</si>
  <si>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</si>
  <si>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</si>
  <si>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</si>
  <si>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</si>
  <si>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</si>
  <si>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</si>
  <si>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</si>
  <si>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</si>
  <si>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</si>
  <si>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</si>
  <si>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</si>
  <si>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</si>
  <si>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</si>
  <si>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</si>
  <si>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</si>
  <si>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</si>
  <si>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</si>
  <si>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</si>
  <si>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</si>
  <si>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</si>
  <si>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</si>
  <si>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</si>
  <si>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</si>
  <si>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</si>
  <si>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</si>
  <si>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</si>
  <si>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</si>
  <si>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</si>
  <si>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</si>
  <si>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</si>
  <si>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</si>
  <si>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</si>
  <si>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</si>
  <si>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</si>
  <si>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</si>
  <si>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</si>
  <si>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</si>
  <si>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</si>
  <si>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</si>
  <si>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</si>
  <si>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</si>
  <si>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</si>
  <si>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</si>
  <si>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</si>
  <si>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</si>
  <si>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</si>
  <si>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</si>
  <si>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</si>
  <si>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</si>
  <si>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</si>
  <si>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</si>
  <si>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</si>
  <si>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</si>
  <si>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</si>
  <si>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</si>
  <si>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</si>
  <si>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</si>
  <si>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</si>
  <si>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</si>
  <si>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</si>
  <si>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</si>
  <si>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</si>
  <si>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</si>
  <si>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</si>
  <si>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</si>
  <si>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</si>
  <si>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</si>
  <si>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</si>
  <si>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</si>
  <si>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</si>
  <si>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</si>
  <si>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</si>
  <si>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</si>
  <si>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</si>
  <si>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</si>
  <si>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</si>
  <si>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</si>
  <si>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</si>
  <si>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</si>
  <si>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</si>
  <si>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</si>
  <si>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</si>
  <si>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</si>
  <si>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</si>
  <si>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</si>
  <si>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</si>
  <si>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</si>
  <si>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</si>
  <si>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</si>
  <si>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</si>
  <si>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</si>
  <si>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</si>
  <si>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</si>
  <si>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</si>
  <si>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</si>
  <si>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</si>
  <si>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</si>
  <si>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</si>
  <si>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</si>
  <si>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</si>
  <si>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</si>
  <si>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</si>
  <si>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</si>
  <si>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</si>
  <si>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</si>
  <si>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</si>
  <si>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</si>
  <si>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</si>
  <si>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</si>
  <si>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</si>
  <si>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</si>
  <si>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</si>
  <si>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</si>
  <si>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</si>
  <si>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</si>
  <si>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</si>
  <si>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</si>
  <si>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</si>
  <si>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</si>
  <si>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</si>
  <si>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</si>
  <si>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</si>
  <si>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</si>
  <si>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</si>
  <si>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</si>
  <si>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</si>
  <si>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</si>
  <si>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</si>
  <si>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</si>
  <si>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</si>
  <si>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</si>
  <si>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</si>
  <si>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</si>
  <si>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</si>
  <si>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</si>
  <si>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</si>
  <si>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</si>
  <si>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</si>
  <si>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</si>
  <si>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</si>
  <si>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</si>
  <si>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</si>
  <si>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</si>
  <si>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</si>
  <si>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</si>
  <si>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</si>
  <si>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</si>
  <si>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</si>
  <si>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</si>
  <si>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</si>
  <si>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</si>
  <si>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</si>
  <si>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</si>
  <si>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</si>
  <si>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</si>
  <si>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</si>
  <si>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</si>
  <si>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</si>
  <si>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</si>
  <si>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</si>
  <si>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</si>
  <si>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</si>
  <si>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</si>
  <si>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</si>
  <si>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</si>
  <si>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</si>
  <si>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</si>
  <si>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</si>
  <si>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</si>
  <si>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</si>
  <si>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</si>
  <si>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</si>
  <si>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</si>
  <si>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</si>
  <si>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</si>
  <si>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</si>
  <si>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</si>
  <si>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</si>
  <si>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</si>
  <si>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</si>
  <si>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</si>
  <si>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</si>
  <si>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</si>
  <si>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</si>
  <si>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</si>
  <si>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</si>
  <si>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</si>
  <si>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</si>
  <si>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</si>
  <si>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</si>
  <si>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</si>
  <si>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</si>
  <si>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</si>
  <si>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</si>
  <si>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</si>
  <si>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</si>
  <si>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</si>
  <si>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</si>
  <si>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</si>
  <si>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</si>
  <si>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</si>
  <si>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</si>
  <si>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</si>
  <si>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</si>
  <si>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</si>
  <si>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</si>
  <si>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</si>
  <si>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</si>
  <si>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</si>
  <si>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</si>
  <si>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</si>
  <si>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</si>
  <si>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</si>
  <si>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</si>
  <si>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</si>
  <si>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</si>
  <si>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</si>
  <si>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</si>
  <si>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</si>
  <si>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</si>
  <si>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</si>
  <si>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</si>
  <si>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</si>
  <si>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</si>
  <si>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</si>
  <si>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</si>
  <si>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</si>
  <si>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</si>
  <si>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</si>
  <si>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</si>
  <si>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</si>
  <si>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</si>
  <si>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</si>
  <si>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</si>
  <si>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</si>
  <si>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</si>
  <si>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</si>
  <si>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</si>
  <si>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</si>
  <si>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</si>
  <si>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</si>
  <si>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</si>
  <si>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</si>
  <si>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</si>
  <si>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</si>
  <si>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</si>
  <si>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</si>
  <si>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</si>
  <si>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</si>
  <si>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</si>
  <si>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</si>
  <si>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</si>
  <si>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</si>
  <si>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</si>
  <si>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</si>
  <si>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</si>
  <si>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</si>
  <si>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</si>
  <si>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</si>
  <si>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</si>
  <si>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</si>
  <si>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</si>
  <si>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</si>
  <si>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</si>
  <si>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</si>
  <si>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</si>
  <si>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</si>
  <si>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</si>
  <si>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</si>
  <si>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</si>
  <si>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</si>
  <si>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</si>
  <si>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</si>
  <si>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</si>
  <si>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</si>
  <si>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</si>
  <si>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</si>
  <si>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</si>
  <si>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</si>
  <si>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</si>
  <si>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</si>
  <si>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</si>
  <si>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</si>
  <si>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</si>
  <si>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</si>
  <si>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</si>
  <si>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</si>
  <si>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</si>
  <si>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</si>
  <si>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</si>
  <si>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</si>
  <si>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</si>
  <si>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</si>
  <si>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</si>
  <si>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</si>
  <si>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</si>
  <si>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</si>
  <si>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</si>
  <si>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</si>
  <si>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</si>
  <si>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</si>
  <si>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</si>
  <si>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</si>
  <si>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</si>
  <si>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</si>
  <si>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</si>
  <si>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</si>
  <si>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</si>
  <si>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</si>
  <si>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</si>
  <si>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</si>
  <si>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</si>
  <si>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</si>
  <si>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</si>
  <si>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</si>
  <si>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</si>
  <si>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</si>
  <si>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</si>
  <si>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</si>
  <si>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</si>
  <si>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</si>
  <si>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</si>
  <si>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</si>
  <si>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</si>
  <si>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</si>
  <si>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</si>
  <si>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</si>
  <si>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</si>
  <si>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</si>
  <si>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</si>
  <si>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</si>
  <si>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</si>
  <si>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</si>
  <si>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</si>
  <si>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</si>
  <si>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</si>
  <si>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</si>
  <si>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</si>
  <si>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</si>
  <si>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</si>
  <si>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</si>
  <si>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</si>
  <si>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</si>
  <si>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</si>
  <si>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</si>
  <si>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</si>
  <si>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</si>
  <si>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</si>
  <si>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</si>
  <si>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</si>
  <si>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</si>
  <si>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</si>
  <si>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</si>
  <si>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</si>
  <si>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</si>
  <si>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</si>
  <si>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</si>
  <si>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</si>
  <si>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</si>
  <si>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</si>
  <si>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</si>
  <si>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</si>
  <si>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</si>
  <si>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</si>
  <si>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</si>
  <si>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</si>
  <si>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</si>
  <si>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</si>
  <si>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</si>
  <si>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</si>
  <si>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</si>
  <si>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</si>
  <si>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</si>
  <si>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</si>
  <si>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</si>
  <si>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</si>
  <si>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</si>
  <si>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</si>
  <si>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</si>
  <si>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</si>
  <si>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</si>
  <si>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</si>
  <si>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</si>
  <si>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</si>
  <si>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</si>
  <si>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</si>
  <si>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</si>
  <si>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</si>
  <si>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</si>
  <si>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</si>
  <si>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</si>
  <si>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</si>
  <si>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</si>
  <si>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</si>
  <si>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</si>
  <si>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</si>
  <si>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</si>
  <si>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</si>
  <si>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</si>
  <si>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</si>
  <si>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</si>
  <si>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</si>
  <si>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</si>
  <si>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</si>
  <si>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</si>
  <si>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</si>
  <si>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</si>
  <si>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</si>
  <si>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</si>
  <si>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</si>
  <si>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</si>
  <si>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</si>
  <si>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</si>
  <si>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</si>
  <si>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</si>
  <si>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</si>
  <si>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</si>
  <si>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</si>
  <si>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</si>
  <si>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</si>
  <si>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</si>
  <si>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</si>
  <si>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</si>
  <si>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</si>
  <si>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</si>
  <si>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</si>
  <si>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</si>
  <si>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</si>
  <si>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</si>
  <si>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</si>
  <si>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</si>
  <si>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</si>
  <si>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</si>
  <si>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</si>
  <si>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</si>
  <si>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</si>
  <si>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</si>
  <si>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</si>
  <si>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</si>
  <si>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</si>
  <si>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</si>
  <si>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</si>
  <si>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</si>
  <si>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</si>
  <si>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</si>
  <si>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</si>
  <si>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</si>
  <si>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</si>
  <si>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</si>
  <si>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</si>
  <si>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</si>
  <si>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</si>
  <si>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</si>
  <si>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</si>
  <si>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</si>
  <si>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</si>
  <si>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</si>
  <si>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</si>
  <si>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</si>
  <si>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</si>
  <si>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</si>
  <si>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</si>
  <si>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</si>
  <si>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</si>
  <si>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</si>
  <si>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</si>
  <si>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</si>
  <si>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</si>
  <si>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</si>
  <si>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</si>
  <si>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</si>
  <si>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</si>
  <si>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</si>
  <si>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</si>
  <si>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</si>
  <si>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</si>
  <si>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</si>
  <si>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</si>
  <si>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</si>
  <si>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</si>
  <si>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</si>
  <si>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</si>
  <si>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</si>
  <si>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</si>
  <si>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</si>
  <si>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</si>
  <si>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</si>
  <si>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</si>
  <si>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</si>
  <si>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</si>
  <si>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</si>
  <si>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</si>
  <si>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</si>
  <si>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</si>
  <si>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</si>
  <si>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</si>
  <si>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</si>
  <si>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</si>
  <si>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</si>
  <si>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</si>
  <si>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</si>
  <si>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</si>
  <si>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</si>
  <si>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</si>
  <si>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</si>
  <si>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</si>
  <si>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</si>
  <si>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</si>
  <si>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</si>
  <si>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</si>
  <si>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</si>
  <si>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</si>
  <si>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</si>
  <si>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</si>
  <si>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</si>
  <si>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</si>
  <si>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</si>
  <si>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</si>
  <si>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</si>
  <si>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</si>
  <si>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</si>
  <si>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</si>
  <si>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</si>
  <si>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</si>
  <si>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</si>
  <si>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</si>
  <si>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</si>
  <si>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</si>
  <si>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</si>
  <si>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</si>
  <si>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</si>
  <si>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</si>
  <si>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</si>
  <si>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</si>
  <si>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</si>
  <si>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</si>
  <si>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</si>
  <si>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</si>
  <si>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</si>
  <si>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</si>
  <si>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</si>
  <si>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</si>
  <si>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</si>
  <si>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</si>
  <si>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</si>
  <si>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</si>
  <si>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</si>
  <si>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</si>
  <si>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</si>
  <si>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</si>
  <si>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</si>
  <si>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</si>
  <si>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</si>
  <si>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</si>
  <si>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</si>
  <si>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</si>
  <si>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</si>
  <si>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</si>
  <si>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</si>
  <si>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</si>
  <si>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</si>
  <si>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</si>
  <si>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</si>
  <si>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</si>
  <si>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</si>
  <si>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</si>
  <si>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</si>
  <si>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</si>
  <si>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</si>
  <si>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</si>
  <si>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</si>
  <si>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</si>
  <si>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</si>
  <si>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</si>
  <si>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</si>
  <si>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</si>
  <si>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</si>
  <si>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</si>
  <si>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</si>
  <si>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</si>
  <si>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</si>
  <si>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</si>
  <si>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</si>
  <si>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</si>
  <si>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</si>
  <si>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</si>
  <si>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</si>
  <si>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</si>
  <si>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</si>
  <si>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</si>
  <si>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</si>
  <si>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</si>
  <si>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</si>
  <si>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</si>
  <si>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</si>
  <si>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</si>
  <si>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</si>
  <si>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</si>
  <si>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</si>
  <si>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</si>
  <si>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</si>
  <si>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</si>
  <si>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</si>
  <si>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</si>
  <si>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</si>
  <si>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</si>
  <si>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</si>
  <si>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</si>
  <si>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</si>
  <si>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</si>
  <si>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</si>
  <si>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</si>
  <si>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</si>
  <si>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</si>
  <si>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</si>
  <si>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</si>
  <si>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</si>
  <si>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</si>
  <si>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</si>
  <si>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</si>
  <si>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</si>
  <si>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</si>
  <si>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</si>
  <si>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</si>
  <si>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</si>
  <si>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</si>
  <si>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</si>
  <si>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</si>
  <si>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</si>
  <si>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</si>
  <si>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</si>
  <si>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</si>
  <si>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</si>
  <si>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</si>
  <si>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</si>
  <si>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</si>
  <si>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</si>
  <si>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</si>
  <si>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</si>
  <si>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</si>
  <si>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</si>
  <si>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</si>
  <si>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</si>
  <si>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</si>
  <si>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</si>
  <si>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</si>
  <si>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</si>
  <si>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</si>
  <si>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</si>
  <si>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</si>
  <si>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</si>
  <si>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</si>
  <si>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</si>
  <si>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</si>
  <si>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</si>
  <si>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</si>
  <si>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</si>
  <si>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</si>
  <si>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</si>
  <si>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</si>
  <si>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</si>
  <si>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</si>
  <si>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</si>
  <si>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</si>
  <si>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</si>
  <si>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</si>
  <si>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</si>
  <si>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</si>
  <si>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</si>
  <si>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</si>
  <si>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</si>
  <si>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</si>
  <si>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</si>
  <si>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</si>
  <si>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</si>
  <si>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</si>
  <si>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</si>
  <si>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</si>
  <si>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</si>
  <si>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</si>
  <si>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</si>
  <si>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</si>
  <si>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</si>
  <si>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</si>
  <si>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</si>
  <si>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</si>
  <si>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</si>
  <si>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</si>
  <si>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</si>
  <si>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</si>
  <si>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</si>
  <si>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</si>
  <si>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</si>
  <si>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</si>
  <si>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</si>
  <si>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</si>
  <si>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</si>
  <si>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</si>
  <si>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</si>
  <si>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</si>
  <si>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</si>
  <si>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</si>
  <si>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</si>
  <si>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</si>
  <si>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</si>
  <si>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</si>
  <si>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</si>
  <si>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</si>
  <si>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</si>
  <si>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</si>
  <si>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</si>
  <si>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</si>
  <si>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</si>
  <si>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</si>
  <si>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</si>
  <si>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</si>
  <si>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</si>
  <si>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</si>
  <si>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</si>
  <si>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</si>
  <si>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</si>
  <si>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</si>
  <si>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</si>
  <si>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</si>
  <si>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</si>
  <si>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</si>
  <si>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</si>
  <si>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</si>
  <si>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</si>
  <si>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</si>
  <si>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</si>
  <si>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</si>
  <si>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</si>
  <si>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</si>
  <si>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</si>
  <si>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</si>
  <si>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</si>
  <si>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</si>
  <si>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</si>
  <si>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</si>
  <si>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</si>
  <si>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</si>
  <si>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</si>
  <si>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</si>
  <si>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</si>
  <si>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</si>
  <si>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</si>
  <si>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</si>
  <si>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</si>
  <si>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</si>
  <si>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</si>
  <si>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</si>
  <si>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</si>
  <si>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</si>
  <si>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</si>
  <si>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</si>
  <si>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</si>
  <si>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</si>
  <si>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</si>
  <si>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</si>
  <si>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</si>
  <si>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</si>
  <si>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</si>
  <si>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</si>
  <si>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</si>
  <si>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</si>
  <si>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</si>
  <si>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</si>
  <si>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</si>
  <si>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</si>
  <si>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</si>
  <si>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</si>
  <si>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</si>
  <si>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</si>
  <si>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</si>
  <si>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</si>
  <si>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</si>
  <si>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</si>
  <si>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</si>
  <si>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</si>
  <si>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</si>
  <si>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</si>
  <si>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</si>
  <si>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</si>
  <si>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</si>
  <si>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</si>
  <si>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</si>
  <si>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</si>
  <si>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</si>
  <si>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</si>
  <si>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</si>
  <si>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</si>
  <si>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</si>
  <si>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</si>
  <si>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</si>
  <si>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</si>
  <si>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</si>
  <si>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</si>
  <si>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</si>
  <si>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</si>
  <si>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</si>
  <si>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</si>
  <si>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</si>
  <si>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</si>
  <si>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</si>
  <si>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</si>
  <si>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</si>
  <si>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</si>
  <si>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</si>
  <si>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</si>
  <si>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</si>
  <si>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</si>
  <si>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</si>
  <si>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</si>
  <si>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</si>
  <si>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</si>
  <si>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</si>
  <si>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</si>
  <si>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</si>
  <si>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</si>
  <si>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</si>
  <si>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</si>
  <si>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</si>
  <si>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</si>
  <si>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</si>
  <si>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</si>
  <si>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</si>
  <si>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</si>
  <si>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</si>
  <si>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</si>
  <si>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</si>
  <si>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</si>
  <si>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</si>
  <si>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</si>
  <si>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</si>
  <si>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</si>
  <si>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</si>
  <si>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</si>
  <si>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</si>
  <si>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</si>
  <si>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</si>
  <si>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</si>
  <si>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</si>
  <si>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</si>
  <si>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</si>
  <si>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</si>
  <si>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</si>
  <si>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</si>
  <si>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</si>
  <si>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</si>
  <si>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</si>
  <si>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</si>
  <si>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</si>
  <si>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</si>
  <si>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</si>
  <si>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</si>
  <si>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</si>
  <si>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</si>
  <si>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</si>
  <si>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</si>
  <si>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</si>
  <si>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</si>
  <si>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</si>
  <si>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</si>
  <si>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</si>
  <si>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</si>
  <si>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</si>
  <si>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</si>
  <si>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</si>
  <si>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</si>
  <si>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</si>
  <si>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</si>
  <si>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</si>
  <si>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</si>
  <si>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</si>
  <si>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</si>
  <si>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</si>
  <si>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</si>
  <si>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</si>
  <si>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</si>
  <si>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</si>
  <si>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</si>
  <si>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</si>
  <si>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</si>
  <si>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</si>
  <si>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</si>
  <si>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</si>
  <si>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</si>
  <si>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</si>
  <si>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</si>
  <si>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</si>
  <si>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</si>
  <si>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</si>
  <si>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</si>
  <si>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</si>
  <si>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</si>
  <si>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</si>
  <si>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</si>
  <si>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</si>
  <si>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</si>
  <si>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</si>
  <si>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</si>
  <si>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</si>
  <si>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</si>
  <si>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</si>
  <si>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</si>
  <si>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</si>
  <si>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</si>
  <si>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</si>
  <si>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</si>
  <si>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</si>
  <si>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</si>
  <si>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</si>
  <si>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</si>
  <si>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</si>
  <si>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</si>
  <si>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</si>
  <si>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</si>
  <si>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</si>
  <si>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</si>
  <si>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</si>
  <si>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</si>
  <si>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</si>
  <si>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</si>
  <si>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</si>
  <si>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</si>
  <si>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</si>
  <si>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</si>
  <si>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</si>
  <si>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</si>
  <si>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</si>
  <si>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</si>
  <si>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</si>
  <si>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</si>
  <si>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</si>
  <si>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</si>
  <si>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</si>
  <si>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</si>
  <si>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</si>
  <si>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</si>
  <si>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</si>
  <si>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</si>
  <si>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</si>
  <si>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</si>
  <si>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</si>
  <si>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</si>
  <si>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</si>
  <si>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</si>
  <si>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</si>
  <si>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</si>
  <si>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</si>
  <si>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</si>
  <si>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</si>
  <si>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</si>
  <si>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</si>
  <si>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</si>
  <si>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</si>
  <si>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</si>
  <si>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</si>
  <si>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</si>
  <si>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</si>
  <si>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</si>
  <si>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</si>
  <si>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</si>
  <si>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</si>
  <si>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</si>
  <si>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</si>
  <si>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</si>
  <si>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</si>
  <si>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</si>
  <si>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</si>
  <si>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</si>
  <si>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</si>
  <si>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</si>
  <si>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</si>
  <si>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</si>
  <si>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</si>
  <si>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</si>
  <si>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</si>
  <si>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</si>
  <si>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</si>
  <si>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</si>
  <si>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</si>
  <si>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</si>
  <si>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</si>
  <si>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</si>
  <si>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</si>
  <si>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</si>
  <si>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</si>
  <si>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</si>
  <si>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</si>
  <si>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</si>
  <si>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</si>
  <si>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</si>
  <si>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</si>
  <si>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</si>
  <si>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</si>
  <si>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</si>
  <si>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</si>
  <si>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</si>
  <si>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</si>
  <si>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</si>
  <si>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</si>
  <si>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</si>
  <si>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</si>
  <si>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</si>
  <si>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</si>
  <si>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</si>
  <si>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</si>
  <si>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</si>
  <si>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</si>
  <si>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</si>
  <si>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</si>
  <si>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</si>
  <si>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</si>
  <si>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</si>
  <si>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</si>
  <si>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</si>
  <si>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</si>
  <si>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</si>
  <si>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</si>
  <si>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</si>
  <si>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</si>
  <si>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</si>
  <si>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</si>
  <si>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</si>
  <si>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</si>
  <si>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</si>
  <si>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</si>
  <si>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</si>
  <si>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</si>
  <si>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</si>
  <si>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</si>
  <si>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</si>
  <si>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</si>
  <si>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</si>
  <si>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</si>
  <si>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</si>
  <si>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</si>
  <si>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</si>
  <si>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</si>
  <si>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</si>
  <si>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</si>
  <si>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</si>
  <si>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</si>
  <si>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</si>
  <si>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</si>
  <si>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</si>
  <si>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</si>
  <si>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</si>
  <si>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</si>
  <si>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</si>
  <si>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</si>
  <si>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</si>
  <si>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</si>
  <si>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</si>
  <si>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</si>
  <si>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</si>
  <si>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</si>
  <si>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</si>
  <si>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</si>
  <si>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</si>
  <si>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</si>
  <si>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</si>
  <si>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</si>
  <si>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</si>
  <si>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</si>
  <si>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</si>
  <si>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</si>
  <si>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</si>
  <si>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</si>
  <si>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</si>
  <si>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</si>
  <si>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</si>
  <si>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</si>
  <si>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</si>
  <si>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</si>
  <si>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</si>
  <si>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</si>
  <si>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</si>
  <si>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</si>
  <si>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</si>
  <si>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</si>
  <si>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</si>
  <si>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</si>
  <si>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</si>
  <si>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</si>
  <si>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</si>
  <si>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</si>
  <si>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</si>
  <si>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</si>
  <si>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</si>
  <si>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</si>
  <si>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</si>
  <si>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</si>
  <si>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</si>
  <si>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</si>
  <si>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</si>
  <si>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</si>
  <si>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</si>
  <si>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</si>
  <si>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</si>
  <si>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</si>
  <si>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</si>
  <si>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</si>
  <si>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</si>
  <si>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</si>
  <si>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</si>
  <si>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</si>
  <si>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</si>
  <si>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</si>
  <si>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</si>
  <si>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</si>
  <si>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</si>
  <si>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</si>
  <si>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</si>
  <si>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</si>
  <si>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</si>
  <si>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</si>
  <si>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</si>
  <si>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</si>
  <si>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</si>
  <si>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</si>
  <si>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</si>
  <si>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</si>
  <si>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</si>
  <si>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</si>
  <si>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</si>
  <si>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</si>
  <si>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</si>
  <si>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</si>
  <si>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</si>
  <si>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</si>
  <si>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</si>
  <si>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</si>
  <si>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</si>
  <si>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</si>
  <si>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</si>
  <si>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</si>
  <si>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</si>
  <si>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</si>
  <si>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</si>
  <si>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</si>
  <si>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</si>
  <si>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</si>
  <si>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</si>
  <si>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</si>
  <si>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</si>
  <si>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</si>
  <si>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</si>
  <si>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</si>
  <si>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</si>
  <si>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</si>
  <si>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</si>
  <si>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</si>
  <si>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</si>
  <si>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</si>
  <si>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</si>
  <si>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</si>
  <si>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</si>
  <si>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</si>
  <si>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</si>
  <si>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</si>
  <si>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</si>
  <si>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</si>
  <si>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</si>
  <si>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</si>
  <si>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</si>
  <si>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</si>
  <si>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</si>
  <si>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</si>
  <si>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</si>
  <si>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</si>
  <si>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</si>
  <si>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</si>
  <si>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</si>
  <si>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</si>
  <si>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</si>
  <si>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</si>
  <si>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</si>
  <si>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</si>
  <si>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</si>
  <si>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</si>
  <si>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</si>
  <si>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</si>
  <si>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</si>
  <si>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</si>
  <si>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</si>
  <si>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</si>
  <si>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</si>
  <si>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</si>
  <si>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</si>
  <si>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</si>
  <si>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</si>
  <si>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</si>
  <si>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</si>
  <si>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</si>
  <si>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</si>
  <si>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</si>
  <si>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</si>
  <si>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</si>
  <si>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</si>
  <si>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</si>
  <si>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</si>
  <si>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</si>
  <si>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</si>
  <si>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</si>
  <si>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</si>
  <si>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</si>
  <si>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</si>
  <si>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</si>
  <si>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</si>
  <si>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</si>
  <si>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</si>
  <si>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</si>
  <si>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</si>
  <si>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</si>
  <si>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</si>
  <si>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</si>
  <si>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</si>
  <si>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</si>
  <si>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</si>
  <si>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</si>
  <si>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</si>
  <si>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</si>
  <si>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</si>
  <si>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</si>
  <si>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</si>
  <si>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</si>
  <si>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</si>
  <si>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</si>
  <si>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</si>
  <si>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</si>
  <si>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</si>
  <si>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</si>
  <si>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</si>
  <si>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</si>
  <si>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</si>
  <si>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</si>
  <si>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</si>
  <si>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</si>
  <si>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</si>
  <si>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</si>
  <si>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</si>
  <si>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</si>
  <si>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</si>
  <si>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</si>
  <si>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</si>
  <si>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</si>
  <si>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</si>
  <si>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</si>
  <si>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</si>
  <si>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</si>
  <si>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</si>
  <si>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</si>
  <si>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</si>
  <si>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</si>
  <si>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</si>
  <si>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</si>
  <si>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</si>
  <si>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</si>
  <si>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</si>
  <si>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</si>
  <si>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</si>
  <si>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</si>
  <si>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</si>
  <si>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</si>
  <si>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</si>
  <si>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</si>
  <si>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</si>
  <si>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</si>
  <si>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</si>
  <si>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</si>
  <si>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</si>
  <si>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</si>
  <si>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</si>
  <si>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</si>
  <si>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</si>
  <si>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</si>
  <si>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</si>
  <si>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</si>
  <si>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</si>
  <si>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</si>
  <si>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</si>
  <si>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</si>
  <si>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</si>
  <si>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</si>
  <si>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</si>
  <si>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</si>
  <si>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</si>
  <si>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</si>
  <si>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</si>
  <si>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</si>
  <si>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</si>
  <si>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</si>
  <si>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</si>
  <si>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</si>
  <si>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</si>
  <si>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</si>
  <si>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</si>
  <si>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</si>
  <si>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</si>
  <si>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</si>
  <si>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</si>
  <si>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</si>
  <si>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</si>
  <si>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</si>
  <si>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</si>
  <si>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</si>
  <si>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</si>
  <si>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</si>
  <si>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</si>
  <si>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</si>
  <si>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</si>
  <si>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</si>
  <si>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</si>
  <si>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</si>
  <si>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</si>
  <si>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</si>
  <si>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</si>
  <si>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</si>
  <si>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</si>
  <si>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</si>
  <si>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</si>
  <si>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</si>
  <si>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</si>
  <si>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</si>
  <si>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</si>
  <si>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</si>
  <si>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</si>
  <si>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</si>
  <si>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</si>
  <si>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</si>
  <si>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</si>
  <si>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</si>
  <si>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</si>
  <si>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</si>
  <si>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</si>
  <si>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</si>
  <si>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</si>
  <si>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</si>
  <si>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</si>
  <si>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</si>
  <si>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</si>
  <si>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</si>
  <si>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</si>
  <si>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</si>
  <si>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</si>
  <si>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</si>
  <si>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</si>
  <si>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</si>
  <si>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</si>
  <si>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</si>
  <si>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</si>
  <si>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</si>
  <si>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</si>
  <si>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</si>
  <si>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</si>
  <si>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</si>
  <si>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</si>
  <si>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</si>
  <si>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</si>
  <si>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</si>
  <si>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</si>
  <si>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</si>
  <si>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</si>
  <si>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</si>
  <si>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</si>
  <si>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</si>
  <si>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</si>
  <si>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</si>
  <si>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</si>
  <si>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</si>
  <si>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</si>
  <si>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</si>
  <si>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</si>
  <si>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</si>
  <si>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</si>
  <si>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</si>
  <si>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</si>
  <si>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</si>
  <si>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</si>
  <si>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</si>
  <si>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</si>
  <si>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</si>
  <si>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</si>
  <si>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</si>
  <si>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</si>
  <si>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</si>
  <si>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</si>
  <si>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</si>
  <si>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</si>
  <si>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</si>
  <si>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</si>
  <si>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</si>
  <si>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</si>
  <si>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</si>
  <si>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</si>
  <si>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</si>
  <si>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</si>
  <si>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</si>
  <si>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</si>
  <si>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</si>
  <si>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</si>
  <si>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</si>
  <si>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</si>
  <si>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</si>
  <si>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</si>
  <si>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</si>
  <si>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</si>
  <si>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</si>
  <si>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</si>
  <si>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</si>
  <si>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</si>
  <si>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</si>
  <si>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</si>
  <si>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</si>
  <si>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</si>
  <si>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</si>
  <si>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</si>
  <si>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</si>
  <si>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</si>
  <si>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</si>
  <si>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</si>
  <si>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</si>
  <si>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</si>
  <si>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</si>
  <si>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</si>
  <si>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</si>
  <si>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</si>
  <si>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</si>
  <si>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</si>
  <si>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</si>
  <si>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</si>
  <si>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</si>
  <si>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</si>
  <si>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</si>
  <si>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</si>
  <si>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</si>
  <si>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</si>
  <si>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</si>
  <si>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</si>
  <si>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</si>
  <si>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</si>
  <si>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</si>
  <si>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</si>
  <si>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</si>
  <si>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</si>
  <si>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</si>
  <si>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</si>
  <si>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</si>
  <si>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</si>
  <si>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</si>
  <si>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</si>
  <si>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</si>
  <si>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</si>
  <si>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</si>
  <si>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</si>
  <si>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</si>
  <si>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</si>
  <si>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</si>
  <si>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</si>
  <si>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</si>
  <si>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</si>
  <si>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</si>
  <si>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</si>
  <si>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</si>
  <si>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</si>
  <si>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</si>
  <si>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</si>
  <si>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</si>
  <si>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</si>
  <si>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</si>
  <si>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</si>
  <si>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</si>
  <si>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</si>
  <si>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</si>
  <si>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</si>
  <si>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</si>
  <si>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</si>
  <si>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</si>
  <si>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</si>
  <si>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</si>
  <si>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</si>
  <si>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</si>
  <si>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</si>
  <si>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</si>
  <si>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</si>
  <si>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</si>
  <si>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</si>
  <si>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</si>
  <si>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</si>
  <si>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</si>
  <si>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</si>
  <si>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</si>
  <si>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</si>
  <si>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</si>
  <si>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</si>
  <si>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</si>
  <si>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</si>
  <si>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</si>
  <si>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</si>
  <si>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</si>
  <si>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</si>
  <si>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</si>
  <si>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</si>
  <si>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</si>
  <si>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</si>
  <si>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</si>
  <si>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</si>
  <si>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</si>
  <si>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</si>
  <si>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</si>
  <si>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</si>
  <si>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</si>
  <si>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</si>
  <si>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</si>
  <si>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</si>
  <si>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</si>
  <si>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</si>
  <si>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</si>
  <si>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</si>
  <si>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</si>
  <si>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</si>
  <si>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</si>
  <si>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</si>
  <si>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</si>
  <si>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</si>
  <si>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</si>
  <si>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</si>
  <si>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</si>
  <si>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</si>
  <si>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</si>
  <si>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</si>
  <si>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</si>
  <si>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</si>
  <si>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</si>
  <si>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</si>
  <si>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</si>
  <si>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</si>
  <si>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</si>
  <si>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</si>
  <si>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</si>
  <si>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</si>
  <si>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</si>
  <si>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</si>
  <si>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</si>
  <si>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</si>
  <si>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</si>
  <si>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</si>
  <si>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</si>
  <si>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</si>
  <si>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</si>
  <si>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</si>
  <si>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</si>
  <si>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</si>
  <si>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</si>
  <si>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</si>
  <si>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</si>
  <si>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</si>
  <si>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</si>
  <si>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</si>
  <si>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</si>
  <si>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</si>
  <si>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</si>
  <si>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</si>
  <si>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</si>
  <si>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</si>
  <si>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</si>
  <si>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</si>
  <si>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</si>
  <si>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</si>
  <si>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</si>
  <si>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</si>
  <si>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</si>
  <si>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</si>
  <si>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</si>
  <si>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</si>
  <si>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</si>
  <si>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</si>
  <si>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</si>
  <si>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</si>
  <si>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</si>
  <si>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</si>
  <si>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</si>
  <si>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</si>
  <si>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</si>
  <si>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</si>
  <si>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</si>
  <si>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</si>
  <si>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</si>
  <si>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</si>
  <si>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</si>
  <si>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</si>
  <si>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</si>
  <si>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</si>
  <si>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</si>
  <si>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</si>
  <si>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</si>
  <si>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</si>
  <si>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</si>
  <si>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</si>
  <si>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</si>
  <si>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</si>
  <si>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</si>
  <si>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</si>
  <si>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</si>
  <si>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</si>
  <si>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</si>
  <si>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</si>
  <si>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</si>
  <si>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</si>
  <si>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</si>
  <si>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</si>
  <si>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</si>
  <si>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</si>
  <si>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</si>
  <si>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</si>
  <si>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</si>
  <si>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</si>
  <si>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</si>
  <si>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</si>
  <si>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</si>
  <si>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</si>
  <si>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</si>
  <si>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</si>
  <si>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</si>
  <si>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</si>
  <si>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</si>
  <si>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</si>
  <si>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</si>
  <si>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</si>
  <si>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</si>
  <si>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</si>
  <si>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</si>
  <si>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</si>
  <si>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</si>
  <si>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</si>
  <si>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</si>
  <si>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</si>
  <si>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</si>
  <si>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</si>
  <si>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</si>
  <si>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</si>
  <si>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</si>
  <si>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</si>
  <si>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</si>
  <si>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</si>
  <si>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</si>
  <si>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</si>
  <si>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</si>
  <si>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</si>
  <si>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</si>
  <si>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</si>
  <si>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</si>
  <si>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</si>
  <si>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</si>
  <si>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</si>
  <si>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</si>
  <si>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</si>
  <si>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</si>
  <si>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</si>
  <si>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</si>
  <si>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</si>
  <si>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</si>
  <si>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</si>
  <si>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</si>
  <si>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</si>
  <si>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</si>
  <si>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</si>
  <si>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</si>
  <si>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</si>
  <si>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</si>
  <si>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</si>
  <si>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</si>
  <si>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</si>
  <si>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</si>
  <si>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</si>
  <si>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</si>
  <si>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</si>
  <si>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</si>
  <si>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</si>
  <si>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</si>
  <si>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</si>
  <si>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</si>
  <si>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</si>
  <si>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</si>
  <si>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</si>
  <si>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</si>
  <si>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</si>
  <si>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</si>
  <si>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</si>
  <si>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</si>
  <si>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</si>
  <si>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</si>
  <si>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</si>
  <si>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</si>
  <si>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</si>
  <si>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</si>
  <si>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</si>
  <si>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</si>
  <si>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</si>
  <si>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</si>
  <si>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</si>
  <si>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</si>
  <si>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</si>
  <si>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</si>
  <si>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</si>
  <si>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</si>
  <si>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</si>
  <si>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</si>
  <si>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</si>
  <si>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</si>
  <si>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</si>
  <si>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</si>
  <si>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</si>
  <si>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</si>
  <si>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</si>
  <si>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</si>
  <si>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</si>
  <si>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</si>
  <si>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</si>
  <si>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</si>
  <si>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</si>
  <si>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</si>
  <si>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</si>
  <si>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</si>
  <si>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</si>
  <si>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</si>
  <si>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</si>
  <si>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</si>
  <si>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</si>
  <si>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</si>
  <si>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</si>
  <si>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</si>
  <si>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</si>
  <si>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</si>
  <si>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</si>
  <si>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</si>
  <si>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</si>
  <si>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</si>
  <si>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</si>
  <si>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</si>
  <si>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</si>
  <si>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</si>
  <si>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</si>
  <si>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</si>
  <si>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</si>
  <si>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</si>
  <si>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</si>
  <si>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</si>
  <si>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</si>
  <si>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</si>
  <si>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</si>
  <si>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</si>
  <si>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</si>
  <si>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</si>
  <si>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</si>
  <si>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</si>
  <si>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</si>
  <si>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</si>
  <si>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</si>
  <si>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</si>
  <si>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</si>
  <si>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</si>
  <si>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</si>
  <si>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</si>
  <si>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</si>
  <si>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</si>
  <si>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</si>
  <si>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</si>
  <si>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</si>
  <si>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</si>
  <si>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</si>
  <si>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</si>
  <si>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</si>
  <si>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</si>
  <si>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</si>
  <si>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</si>
  <si>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</si>
  <si>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</si>
  <si>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</si>
  <si>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</si>
  <si>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</si>
  <si>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</si>
  <si>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</si>
  <si>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</si>
  <si>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</si>
  <si>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</si>
  <si>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</si>
  <si>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</si>
  <si>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</si>
  <si>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</si>
  <si>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</si>
  <si>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</si>
  <si>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</si>
  <si>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</si>
  <si>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</si>
  <si>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</si>
  <si>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</si>
  <si>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</si>
  <si>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</si>
  <si>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</si>
  <si>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</si>
  <si>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</si>
  <si>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</si>
  <si>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</si>
  <si>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</si>
  <si>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</si>
  <si>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</si>
  <si>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</si>
  <si>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</si>
  <si>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</si>
  <si>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</si>
  <si>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</si>
  <si>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</si>
  <si>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</si>
  <si>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</si>
  <si>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</si>
  <si>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</si>
  <si>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</si>
  <si>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</si>
  <si>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</si>
  <si>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</si>
  <si>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</si>
  <si>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</si>
  <si>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</si>
  <si>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</si>
  <si>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</si>
  <si>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</si>
  <si>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</si>
  <si>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</si>
  <si>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</si>
  <si>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</si>
  <si>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</si>
  <si>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</si>
  <si>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</si>
  <si>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</si>
  <si>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</si>
  <si>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</si>
  <si>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</si>
  <si>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</si>
  <si>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</si>
  <si>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</si>
  <si>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</si>
  <si>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</si>
  <si>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</si>
  <si>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</si>
  <si>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</si>
  <si>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</si>
  <si>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</si>
  <si>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</si>
  <si>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</si>
  <si>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</si>
  <si>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</si>
  <si>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</si>
  <si>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</si>
  <si>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</si>
  <si>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</si>
  <si>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</si>
  <si>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</si>
  <si>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</si>
  <si>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</si>
  <si>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</si>
  <si>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</si>
  <si>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</si>
  <si>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</si>
  <si>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</si>
  <si>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</si>
  <si>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</si>
  <si>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</si>
  <si>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</si>
  <si>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</si>
  <si>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</si>
  <si>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</si>
  <si>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</si>
  <si>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</si>
  <si>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</si>
  <si>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</si>
  <si>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</si>
  <si>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</si>
  <si>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</si>
  <si>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</si>
  <si>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</si>
  <si>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</si>
  <si>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</si>
  <si>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</si>
  <si>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</si>
  <si>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</si>
  <si>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</si>
  <si>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</si>
  <si>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</si>
  <si>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</si>
  <si>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</si>
  <si>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</si>
  <si>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</si>
  <si>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</si>
  <si>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</si>
  <si>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</si>
  <si>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</si>
  <si>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</si>
  <si>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</si>
  <si>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</si>
  <si>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</si>
  <si>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</si>
  <si>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</si>
  <si>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</si>
  <si>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</si>
  <si>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</si>
  <si>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</si>
  <si>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</si>
  <si>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</si>
  <si>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</si>
  <si>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</si>
  <si>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</si>
  <si>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</si>
  <si>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</si>
  <si>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</si>
  <si>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</si>
  <si>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</si>
  <si>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</si>
  <si>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</si>
  <si>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</si>
  <si>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</si>
  <si>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</si>
  <si>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</si>
  <si>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</si>
  <si>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</si>
  <si>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</si>
  <si>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</si>
  <si>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</si>
  <si>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</si>
  <si>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</si>
  <si>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</si>
  <si>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</si>
  <si>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</si>
  <si>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</si>
  <si>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</si>
  <si>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</si>
  <si>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</si>
  <si>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</si>
  <si>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</si>
  <si>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</si>
  <si>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</si>
  <si>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</si>
  <si>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</si>
  <si>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</si>
  <si>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</si>
  <si>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</si>
  <si>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</si>
  <si>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</si>
  <si>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</si>
  <si>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</si>
  <si>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</si>
  <si>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</si>
  <si>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</si>
  <si>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</si>
  <si>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</si>
  <si>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</si>
  <si>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</si>
  <si>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</si>
  <si>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</si>
  <si>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</si>
  <si>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</si>
  <si>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</si>
  <si>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</si>
  <si>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</si>
  <si>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</si>
  <si>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</si>
  <si>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</si>
  <si>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</si>
  <si>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</si>
  <si>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</si>
  <si>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</si>
  <si>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</si>
  <si>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</si>
  <si>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</si>
  <si>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</si>
  <si>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</si>
  <si>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</si>
  <si>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</si>
  <si>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</si>
  <si>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</si>
  <si>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</si>
  <si>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</si>
  <si>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</si>
  <si>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</si>
  <si>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</si>
  <si>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</si>
  <si>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</si>
  <si>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</si>
  <si>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</si>
  <si>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</si>
  <si>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</si>
  <si>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</si>
  <si>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</si>
  <si>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</si>
  <si>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</si>
  <si>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</si>
  <si>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</si>
  <si>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</si>
  <si>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</si>
  <si>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</si>
  <si>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</si>
  <si>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</si>
  <si>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</si>
  <si>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</si>
  <si>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</si>
  <si>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</si>
  <si>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</si>
  <si>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</si>
  <si>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</si>
  <si>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</si>
  <si>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</si>
  <si>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</si>
  <si>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</si>
  <si>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</si>
  <si>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</si>
  <si>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</si>
  <si>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</si>
  <si>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</si>
  <si>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</si>
  <si>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</si>
  <si>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</si>
  <si>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</si>
  <si>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</si>
  <si>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</si>
  <si>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</si>
  <si>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</si>
  <si>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</si>
  <si>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</si>
  <si>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</si>
  <si>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</si>
  <si>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</si>
  <si>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</si>
  <si>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</si>
  <si>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</si>
  <si>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</si>
  <si>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</si>
  <si>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</si>
  <si>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</si>
  <si>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</si>
  <si>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</si>
  <si>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</si>
  <si>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</si>
  <si>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</si>
  <si>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</si>
  <si>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</si>
  <si>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</si>
  <si>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</si>
  <si>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</si>
  <si>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</si>
  <si>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</si>
  <si>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</si>
  <si>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</si>
  <si>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</si>
  <si>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</si>
  <si>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</si>
  <si>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</si>
  <si>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</si>
  <si>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</si>
  <si>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</si>
  <si>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</si>
  <si>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</si>
  <si>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</si>
  <si>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</si>
  <si>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</si>
  <si>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</si>
  <si>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</si>
  <si>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</si>
  <si>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</si>
  <si>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</si>
  <si>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</si>
  <si>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</si>
  <si>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</si>
  <si>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</si>
  <si>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</si>
  <si>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</si>
  <si>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</si>
  <si>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</si>
  <si>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</si>
  <si>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</si>
  <si>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</si>
  <si>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</si>
  <si>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</si>
  <si>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</si>
  <si>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</si>
  <si>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</si>
  <si>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</si>
  <si>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</si>
  <si>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</si>
  <si>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</si>
  <si>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</si>
  <si>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</si>
  <si>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</si>
  <si>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</si>
  <si>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</si>
  <si>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</si>
  <si>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</si>
  <si>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</si>
  <si>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</si>
  <si>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</si>
  <si>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</si>
  <si>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</si>
  <si>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</si>
  <si>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</si>
  <si>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</si>
  <si>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</si>
  <si>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</si>
  <si>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</si>
  <si>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</si>
  <si>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</si>
  <si>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</si>
  <si>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</si>
  <si>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</si>
  <si>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</si>
  <si>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</si>
  <si>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</si>
  <si>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</si>
  <si>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</si>
  <si>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</si>
  <si>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</si>
  <si>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</si>
  <si>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</si>
  <si>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</si>
  <si>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</si>
  <si>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</si>
  <si>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</si>
  <si>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</si>
  <si>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</si>
  <si>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</si>
  <si>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</si>
  <si>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</si>
  <si>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</si>
  <si>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</si>
  <si>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</si>
  <si>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</si>
  <si>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</si>
  <si>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</si>
  <si>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</si>
  <si>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</si>
  <si>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</si>
  <si>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</si>
  <si>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</si>
  <si>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</si>
  <si>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</si>
  <si>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</si>
  <si>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</si>
  <si>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</si>
  <si>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</si>
  <si>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</si>
  <si>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</si>
  <si>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</si>
  <si>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</si>
  <si>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</si>
  <si>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</si>
  <si>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</si>
  <si>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</si>
  <si>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</si>
  <si>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</si>
  <si>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</si>
  <si>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</si>
  <si>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</si>
  <si>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</si>
  <si>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</si>
  <si>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</si>
  <si>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</si>
  <si>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</si>
  <si>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</si>
  <si>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</si>
  <si>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</si>
  <si>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</si>
  <si>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</si>
  <si>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</si>
  <si>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</si>
  <si>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</si>
  <si>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</si>
  <si>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</si>
  <si>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</si>
  <si>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</si>
  <si>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</si>
  <si>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</si>
  <si>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</si>
  <si>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</si>
  <si>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</si>
  <si>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</si>
  <si>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</si>
  <si>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</si>
  <si>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</si>
  <si>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</si>
  <si>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</si>
  <si>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</si>
  <si>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</si>
  <si>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</si>
  <si>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</si>
  <si>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</si>
  <si>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</si>
  <si>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</si>
  <si>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</si>
  <si>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</si>
  <si>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</si>
  <si>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</si>
  <si>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</si>
  <si>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</si>
  <si>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</si>
  <si>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</si>
  <si>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</si>
  <si>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</si>
  <si>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</si>
  <si>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</si>
  <si>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</si>
  <si>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</si>
  <si>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</si>
  <si>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</si>
  <si>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</si>
  <si>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</si>
  <si>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</si>
  <si>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</si>
  <si>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</si>
  <si>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</si>
  <si>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</si>
  <si>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</si>
  <si>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</si>
  <si>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</si>
  <si>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</si>
  <si>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</si>
  <si>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</si>
  <si>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</si>
  <si>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</si>
  <si>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</si>
  <si>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</si>
  <si>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</si>
  <si>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</si>
  <si>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</si>
  <si>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</si>
  <si>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</si>
  <si>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</si>
  <si>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</si>
  <si>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</si>
  <si>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</si>
  <si>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</si>
  <si>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</si>
  <si>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</si>
  <si>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</si>
  <si>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</si>
  <si>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</si>
  <si>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</si>
  <si>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</si>
  <si>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</si>
  <si>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</si>
  <si>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</si>
  <si>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</si>
  <si>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</si>
  <si>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</si>
  <si>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</si>
  <si>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</si>
  <si>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</si>
  <si>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</si>
  <si>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</si>
  <si>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</si>
  <si>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</si>
  <si>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</si>
  <si>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</si>
  <si>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</si>
  <si>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</si>
  <si>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</si>
  <si>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</si>
  <si>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</si>
  <si>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</si>
  <si>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</si>
  <si>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</si>
  <si>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</si>
  <si>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</si>
  <si>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</si>
  <si>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</si>
  <si>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</si>
  <si>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</si>
  <si>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</si>
  <si>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</si>
  <si>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</si>
  <si>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</si>
  <si>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</si>
  <si>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</si>
  <si>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</si>
  <si>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</si>
  <si>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</si>
  <si>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</si>
  <si>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</si>
  <si>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</si>
  <si>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</si>
  <si>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</si>
  <si>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</si>
  <si>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</si>
  <si>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</si>
  <si>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</si>
  <si>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</si>
  <si>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</si>
  <si>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</si>
  <si>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</si>
  <si>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</si>
  <si>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</si>
  <si>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</si>
  <si>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</si>
  <si>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</si>
  <si>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</si>
  <si>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</si>
  <si>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</si>
  <si>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</si>
  <si>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</si>
  <si>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</si>
  <si>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</si>
  <si>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</si>
  <si>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</si>
  <si>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</si>
  <si>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</si>
  <si>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</si>
  <si>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</si>
  <si>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</si>
  <si>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</si>
  <si>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</si>
  <si>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</si>
  <si>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</si>
  <si>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</si>
  <si>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</si>
  <si>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</si>
  <si>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</si>
  <si>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</si>
  <si>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</si>
  <si>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</si>
  <si>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</si>
  <si>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</si>
  <si>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</si>
  <si>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</si>
  <si>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</si>
  <si>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</si>
  <si>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</si>
  <si>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</si>
  <si>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</si>
  <si>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</si>
  <si>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</si>
  <si>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</si>
  <si>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</si>
  <si>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</si>
  <si>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</si>
  <si>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</si>
  <si>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</si>
  <si>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</si>
  <si>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</si>
  <si>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</si>
  <si>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</si>
  <si>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</si>
  <si>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</si>
  <si>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</si>
  <si>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</si>
  <si>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</si>
  <si>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</si>
  <si>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</si>
  <si>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</si>
  <si>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</si>
  <si>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</si>
  <si>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</si>
  <si>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</si>
  <si>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</si>
  <si>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</si>
  <si>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</si>
  <si>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</si>
  <si>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</si>
  <si>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</si>
  <si>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</si>
  <si>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</si>
  <si>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</si>
  <si>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</si>
  <si>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</si>
  <si>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</si>
  <si>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</si>
  <si>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</si>
  <si>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</si>
  <si>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</si>
  <si>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</si>
  <si>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</si>
  <si>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</si>
  <si>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</si>
  <si>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</si>
  <si>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</si>
  <si>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</si>
  <si>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</si>
  <si>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</si>
  <si>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</si>
  <si>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</si>
  <si>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</si>
  <si>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</si>
  <si>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</si>
  <si>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</si>
  <si>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</si>
  <si>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</si>
  <si>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</si>
  <si>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</si>
  <si>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</si>
  <si>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</si>
  <si>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</si>
  <si>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</si>
  <si>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</si>
  <si>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</si>
  <si>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</si>
  <si>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</si>
  <si>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</si>
  <si>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</si>
  <si>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</si>
  <si>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</si>
  <si>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</si>
  <si>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</si>
  <si>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</si>
  <si>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</si>
  <si>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</si>
  <si>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</si>
  <si>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</si>
  <si>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</si>
  <si>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</si>
  <si>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</si>
  <si>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</si>
  <si>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</si>
  <si>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</si>
  <si>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</si>
  <si>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</si>
  <si>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</si>
  <si>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</si>
  <si>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</si>
  <si>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</si>
  <si>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</si>
  <si>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</si>
  <si>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</si>
  <si>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</si>
  <si>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</si>
  <si>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</si>
  <si>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</si>
  <si>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</si>
  <si>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</si>
  <si>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</si>
  <si>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</si>
  <si>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</si>
  <si>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</si>
  <si>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</si>
  <si>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</si>
  <si>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</si>
  <si>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</si>
  <si>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</si>
  <si>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</si>
  <si>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</si>
  <si>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</si>
  <si>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</si>
  <si>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</si>
  <si>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</si>
  <si>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</si>
  <si>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</si>
  <si>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</si>
  <si>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</si>
  <si>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</si>
  <si>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</si>
  <si>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</si>
  <si>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</si>
  <si>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</si>
  <si>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</si>
  <si>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</si>
  <si>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</si>
  <si>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</si>
  <si>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</si>
  <si>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</si>
  <si>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</si>
  <si>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</si>
  <si>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</si>
  <si>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</si>
  <si>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</si>
  <si>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</si>
  <si>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</si>
  <si>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</si>
  <si>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</si>
  <si>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</si>
  <si>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</si>
  <si>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</si>
  <si>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</si>
  <si>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</si>
  <si>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</si>
  <si>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</si>
  <si>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</si>
  <si>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</si>
  <si>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</si>
  <si>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</si>
  <si>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</si>
  <si>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</si>
  <si>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</si>
  <si>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</si>
  <si>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</si>
  <si>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</si>
  <si>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</si>
  <si>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</si>
  <si>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</si>
  <si>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</si>
  <si>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</si>
  <si>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</si>
  <si>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</si>
  <si>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</si>
  <si>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</si>
  <si>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</si>
  <si>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</si>
  <si>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</si>
  <si>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</si>
  <si>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</si>
  <si>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</si>
  <si>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</si>
  <si>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</si>
  <si>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</si>
  <si>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</si>
  <si>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</si>
  <si>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</si>
  <si>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</si>
  <si>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</si>
  <si>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</si>
  <si>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</si>
  <si>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</si>
  <si>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</si>
  <si>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</si>
  <si>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</si>
  <si>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</si>
  <si>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</si>
  <si>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</si>
  <si>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</si>
  <si>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</si>
  <si>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</si>
  <si>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</si>
  <si>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</si>
  <si>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</si>
  <si>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</si>
  <si>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</si>
  <si>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</si>
  <si>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</si>
  <si>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</si>
  <si>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</si>
  <si>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</si>
  <si>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</si>
  <si>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</si>
  <si>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</si>
  <si>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</si>
  <si>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</si>
  <si>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</si>
  <si>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</si>
  <si>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</si>
  <si>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</si>
  <si>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</si>
  <si>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</si>
  <si>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</si>
  <si>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</si>
  <si>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</si>
  <si>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</si>
  <si>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</si>
  <si>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</si>
  <si>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</si>
  <si>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</si>
  <si>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</si>
  <si>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</si>
  <si>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</si>
  <si>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</si>
  <si>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</si>
  <si>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</si>
  <si>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</si>
  <si>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</si>
  <si>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</si>
  <si>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</si>
  <si>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</si>
  <si>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</si>
  <si>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</si>
  <si>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</si>
  <si>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</si>
  <si>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</si>
  <si>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</si>
  <si>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</si>
  <si>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</si>
  <si>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</si>
  <si>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</si>
  <si>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</si>
  <si>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</si>
  <si>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</si>
  <si>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</si>
  <si>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</si>
  <si>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</si>
  <si>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</si>
  <si>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</si>
  <si>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</si>
  <si>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</si>
  <si>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</si>
  <si>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</si>
  <si>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</si>
  <si>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</si>
  <si>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</si>
  <si>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</si>
  <si>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</si>
  <si>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</si>
  <si>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</si>
  <si>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</si>
  <si>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</si>
  <si>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</si>
  <si>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</si>
  <si>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</si>
  <si>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</si>
  <si>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</si>
  <si>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</si>
  <si>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</si>
  <si>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</si>
  <si>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</si>
  <si>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</si>
  <si>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</si>
  <si>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</si>
  <si>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</si>
  <si>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</si>
  <si>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</si>
  <si>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</si>
  <si>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</si>
  <si>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</si>
  <si>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</si>
  <si>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</si>
  <si>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</si>
  <si>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</si>
  <si>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</si>
  <si>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</si>
  <si>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</si>
  <si>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</si>
  <si>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</si>
  <si>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</si>
  <si>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</si>
  <si>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</si>
  <si>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</si>
  <si>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</si>
  <si>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</si>
  <si>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</si>
  <si>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</si>
  <si>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</si>
  <si>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</si>
  <si>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</si>
  <si>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</si>
  <si>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</si>
  <si>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</si>
  <si>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</si>
  <si>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</si>
  <si>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</si>
  <si>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</si>
  <si>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</si>
  <si>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</si>
  <si>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</si>
  <si>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</si>
  <si>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</si>
  <si>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</si>
  <si>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</si>
  <si>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</si>
  <si>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</si>
  <si>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</si>
  <si>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</si>
  <si>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</si>
  <si>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</si>
  <si>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</si>
  <si>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</si>
  <si>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</si>
  <si>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</si>
  <si>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</si>
  <si>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</si>
  <si>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</si>
  <si>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</si>
  <si>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</si>
  <si>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</si>
  <si>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</si>
  <si>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</si>
  <si>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</si>
  <si>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</si>
  <si>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</si>
  <si>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</si>
  <si>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</si>
  <si>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</si>
  <si>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</si>
  <si>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</si>
  <si>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</si>
  <si>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</si>
  <si>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</si>
  <si>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</si>
  <si>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</si>
  <si>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</si>
  <si>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</si>
  <si>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</si>
  <si>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</si>
  <si>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</si>
  <si>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</si>
  <si>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</si>
  <si>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</si>
  <si>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</si>
  <si>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</si>
  <si>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</si>
  <si>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</si>
  <si>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</si>
  <si>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</si>
  <si>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</si>
  <si>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</si>
  <si>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</si>
  <si>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</si>
  <si>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</si>
  <si>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</si>
  <si>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</si>
  <si>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</si>
  <si>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</si>
  <si>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</si>
  <si>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</si>
  <si>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</si>
  <si>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</si>
  <si>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</si>
  <si>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</si>
  <si>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</si>
  <si>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</si>
  <si>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</si>
  <si>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</si>
  <si>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</si>
  <si>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</si>
  <si>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</si>
  <si>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</si>
  <si>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</si>
  <si>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</si>
  <si>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</si>
  <si>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</si>
  <si>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</si>
  <si>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</si>
  <si>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</si>
  <si>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</si>
  <si>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</si>
  <si>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</si>
  <si>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</si>
  <si>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</si>
  <si>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</si>
  <si>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</si>
  <si>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</si>
  <si>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</si>
  <si>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</si>
  <si>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</si>
  <si>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</si>
  <si>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</si>
  <si>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</si>
  <si>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</si>
  <si>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</si>
  <si>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</si>
  <si>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</si>
  <si>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</si>
  <si>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</si>
  <si>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</si>
  <si>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</si>
  <si>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</si>
  <si>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</si>
  <si>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</si>
  <si>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</si>
  <si>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</si>
  <si>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</si>
  <si>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</si>
  <si>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</si>
  <si>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</si>
  <si>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</si>
  <si>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</si>
  <si>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</si>
  <si>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</si>
  <si>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</si>
  <si>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</si>
  <si>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</si>
  <si>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</si>
  <si>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</si>
  <si>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</si>
  <si>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</si>
  <si>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</si>
  <si>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</si>
  <si>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</si>
  <si>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</si>
  <si>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</si>
  <si>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</si>
  <si>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</si>
  <si>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</si>
  <si>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</si>
  <si>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</si>
  <si>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</si>
  <si>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</si>
  <si>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</si>
  <si>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</si>
  <si>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</si>
  <si>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</si>
  <si>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</si>
  <si>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</si>
  <si>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</si>
  <si>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</si>
  <si>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</si>
  <si>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</si>
  <si>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</si>
  <si>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</si>
  <si>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</si>
  <si>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</si>
  <si>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</si>
  <si>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</si>
  <si>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</si>
  <si>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</si>
  <si>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</si>
  <si>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</si>
  <si>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</si>
  <si>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</si>
  <si>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</si>
  <si>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</si>
  <si>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</si>
  <si>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</si>
  <si>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</si>
  <si>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</si>
  <si>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</si>
  <si>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</si>
  <si>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</si>
  <si>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</si>
  <si>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</si>
  <si>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</si>
  <si>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</si>
  <si>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</si>
  <si>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</si>
  <si>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</si>
  <si>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</si>
  <si>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</si>
  <si>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</si>
  <si>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</si>
  <si>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</si>
  <si>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</si>
  <si>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</si>
  <si>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</si>
  <si>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</si>
  <si>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</si>
  <si>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</si>
  <si>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</si>
  <si>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</si>
  <si>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</si>
  <si>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</si>
  <si>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</si>
  <si>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</si>
  <si>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</si>
  <si>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</si>
  <si>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</si>
  <si>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</si>
  <si>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</si>
  <si>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</si>
  <si>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</si>
  <si>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</si>
  <si>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</si>
  <si>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</si>
  <si>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</si>
  <si>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</si>
  <si>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</si>
  <si>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</si>
  <si>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</si>
  <si>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</si>
  <si>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</si>
  <si>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</si>
  <si>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</si>
  <si>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</si>
  <si>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</si>
  <si>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</si>
  <si>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</si>
  <si>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</si>
  <si>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</si>
  <si>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</si>
  <si>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</si>
  <si>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</si>
  <si>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</si>
  <si>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</si>
  <si>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</si>
  <si>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</si>
  <si>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</si>
  <si>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</si>
  <si>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</si>
  <si>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</si>
  <si>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</si>
  <si>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</si>
  <si>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</si>
  <si>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</si>
  <si>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</si>
  <si>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</si>
  <si>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</si>
  <si>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</si>
  <si>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</si>
  <si>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</si>
  <si>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</si>
  <si>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</si>
  <si>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</si>
  <si>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</si>
  <si>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</si>
  <si>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</si>
  <si>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</si>
  <si>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</si>
  <si>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</si>
  <si>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</si>
  <si>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</si>
  <si>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</si>
  <si>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</si>
  <si>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</si>
  <si>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</si>
  <si>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</si>
  <si>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</si>
  <si>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</si>
  <si>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</si>
  <si>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</si>
  <si>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</si>
  <si>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</si>
  <si>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</si>
  <si>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</si>
  <si>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</si>
  <si>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</si>
  <si>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</si>
  <si>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</si>
  <si>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</si>
  <si>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</si>
  <si>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</si>
  <si>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</si>
  <si>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</si>
  <si>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</si>
  <si>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</si>
  <si>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</si>
  <si>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</si>
  <si>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</si>
  <si>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</si>
  <si>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</si>
  <si>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</si>
  <si>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</si>
  <si>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</si>
  <si>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</si>
  <si>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</si>
  <si>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</si>
  <si>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</si>
  <si>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</si>
  <si>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</si>
  <si>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</si>
  <si>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</si>
  <si>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</si>
  <si>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</si>
  <si>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</si>
  <si>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</si>
  <si>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</si>
  <si>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</si>
  <si>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</si>
  <si>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</si>
  <si>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</si>
  <si>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</si>
  <si>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</si>
  <si>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</si>
  <si>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</si>
  <si>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</si>
  <si>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</si>
  <si>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</si>
  <si>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</si>
  <si>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</si>
  <si>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</si>
  <si>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</si>
  <si>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</si>
  <si>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</si>
  <si>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</si>
  <si>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</si>
  <si>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</si>
  <si>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</si>
  <si>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</si>
  <si>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</si>
  <si>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</si>
  <si>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</si>
  <si>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</si>
  <si>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</si>
  <si>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</si>
  <si>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</si>
  <si>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</si>
  <si>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</si>
  <si>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</si>
  <si>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</si>
  <si>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</si>
  <si>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</si>
  <si>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</si>
  <si>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</si>
  <si>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</si>
  <si>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</si>
  <si>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</si>
  <si>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</si>
  <si>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</si>
  <si>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</si>
  <si>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</si>
  <si>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</si>
  <si>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</si>
  <si>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</si>
  <si>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</si>
  <si>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</si>
  <si>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</si>
  <si>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</si>
  <si>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</si>
  <si>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</si>
  <si>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</si>
  <si>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</si>
  <si>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</si>
  <si>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</si>
  <si>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</si>
  <si>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</si>
  <si>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</si>
  <si>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</si>
  <si>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</si>
  <si>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</si>
  <si>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</si>
  <si>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</si>
  <si>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</si>
  <si>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</si>
  <si>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</si>
  <si>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</si>
  <si>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</si>
  <si>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</si>
  <si>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</si>
  <si>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</si>
  <si>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</si>
  <si>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</si>
  <si>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</si>
  <si>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</si>
  <si>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</si>
  <si>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</si>
  <si>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</si>
  <si>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</si>
  <si>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</si>
  <si>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</si>
  <si>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</si>
  <si>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</si>
  <si>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</si>
  <si>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</si>
  <si>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</si>
  <si>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</si>
  <si>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</si>
  <si>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</si>
  <si>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</si>
  <si>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</si>
  <si>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</si>
  <si>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</si>
  <si>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</si>
  <si>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</si>
  <si>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</si>
  <si>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</si>
  <si>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</si>
  <si>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</si>
  <si>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</si>
  <si>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</si>
  <si>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</si>
  <si>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</si>
  <si>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</si>
  <si>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</si>
  <si>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</si>
  <si>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</si>
  <si>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</si>
  <si>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</si>
  <si>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</si>
  <si>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</si>
  <si>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</si>
  <si>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</si>
  <si>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</si>
  <si>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</si>
  <si>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</si>
  <si>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</si>
  <si>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</si>
  <si>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</si>
  <si>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</si>
  <si>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</si>
  <si>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</si>
  <si>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</si>
  <si>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</si>
  <si>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</si>
  <si>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</si>
  <si>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</si>
  <si>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</si>
  <si>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</si>
  <si>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</si>
  <si>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</si>
  <si>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</si>
  <si>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</si>
  <si>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</si>
  <si>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</si>
  <si>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</si>
  <si>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</si>
  <si>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</si>
  <si>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</si>
  <si>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</si>
  <si>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</si>
  <si>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</si>
  <si>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</si>
  <si>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</si>
  <si>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</si>
  <si>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</si>
  <si>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</si>
  <si>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</si>
  <si>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</si>
  <si>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</si>
  <si>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</si>
  <si>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</si>
  <si>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</si>
  <si>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</si>
  <si>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</si>
  <si>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</si>
  <si>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</si>
  <si>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</si>
  <si>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</si>
  <si>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</si>
  <si>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</si>
  <si>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</si>
  <si>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</si>
  <si>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</si>
  <si>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</si>
  <si>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</si>
  <si>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</si>
  <si>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</si>
  <si>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</si>
  <si>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</si>
  <si>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</si>
  <si>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</si>
  <si>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</si>
  <si>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</si>
  <si>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</si>
  <si>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</si>
  <si>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</si>
  <si>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</si>
  <si>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</si>
  <si>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</si>
  <si>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</si>
  <si>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</si>
  <si>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</si>
  <si>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</si>
  <si>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</si>
  <si>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</si>
  <si>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</si>
  <si>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</si>
  <si>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</si>
  <si>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</si>
  <si>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</si>
  <si>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</si>
  <si>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</si>
  <si>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</si>
  <si>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</si>
  <si>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</si>
  <si>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</si>
  <si>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</si>
  <si>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</si>
  <si>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</si>
  <si>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</si>
  <si>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</si>
  <si>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</si>
  <si>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</si>
  <si>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</si>
  <si>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</si>
  <si>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</si>
  <si>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</si>
  <si>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</si>
  <si>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</si>
  <si>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</si>
  <si>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</si>
  <si>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</si>
  <si>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</si>
  <si>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</si>
  <si>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</si>
  <si>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</si>
  <si>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</si>
  <si>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</si>
  <si>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</si>
  <si>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</si>
  <si>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</si>
  <si>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</si>
  <si>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</si>
  <si>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</si>
  <si>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</si>
  <si>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</si>
  <si>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</si>
  <si>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</si>
  <si>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</si>
  <si>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</si>
  <si>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</si>
  <si>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</si>
  <si>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</si>
  <si>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</si>
  <si>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</si>
  <si>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</si>
  <si>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</si>
  <si>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</si>
  <si>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</si>
  <si>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</si>
  <si>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</si>
  <si>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</si>
  <si>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</si>
  <si>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</si>
  <si>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</si>
  <si>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</si>
  <si>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</si>
  <si>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</si>
  <si>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</si>
  <si>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</si>
  <si>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</si>
  <si>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</si>
  <si>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</si>
  <si>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</si>
  <si>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</si>
  <si>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</si>
  <si>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</si>
  <si>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</si>
  <si>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</si>
  <si>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</si>
  <si>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</si>
  <si>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</si>
  <si>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</si>
  <si>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</si>
  <si>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</si>
  <si>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</si>
  <si>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</si>
  <si>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</si>
  <si>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</si>
  <si>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</si>
  <si>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</si>
  <si>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</si>
  <si>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</si>
  <si>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</si>
  <si>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</si>
  <si>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</si>
  <si>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</si>
  <si>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</si>
  <si>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</si>
  <si>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</si>
  <si>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</si>
  <si>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</si>
  <si>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</si>
  <si>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</si>
  <si>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</si>
  <si>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</si>
  <si>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</si>
  <si>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</si>
  <si>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</si>
  <si>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</si>
  <si>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</si>
  <si>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</si>
  <si>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</si>
  <si>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</si>
  <si>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</si>
  <si>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</si>
  <si>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</si>
  <si>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</si>
  <si>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</si>
  <si>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</si>
  <si>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</si>
  <si>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</si>
  <si>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</si>
  <si>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</si>
  <si>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</si>
  <si>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</si>
  <si>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</si>
  <si>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</si>
  <si>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</si>
  <si>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</si>
  <si>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</si>
  <si>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</si>
  <si>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</si>
  <si>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</si>
  <si>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</si>
  <si>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</si>
  <si>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</si>
  <si>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</si>
  <si>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</si>
  <si>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</si>
  <si>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</si>
  <si>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</si>
  <si>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</si>
  <si>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</si>
  <si>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</si>
  <si>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</si>
  <si>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</si>
  <si>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</si>
  <si>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</si>
  <si>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</si>
  <si>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</si>
  <si>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</si>
  <si>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</si>
  <si>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</si>
  <si>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</si>
  <si>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</si>
  <si>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</si>
  <si>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</si>
  <si>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</si>
  <si>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</si>
  <si>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</si>
  <si>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</si>
  <si>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</si>
  <si>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</si>
  <si>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</si>
  <si>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</si>
  <si>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</si>
  <si>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</si>
  <si>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</si>
  <si>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</si>
  <si>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</si>
  <si>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</si>
  <si>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</si>
  <si>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</si>
  <si>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</si>
  <si>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</si>
  <si>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</si>
  <si>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</si>
  <si>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</si>
  <si>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</si>
  <si>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</si>
  <si>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</si>
  <si>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</si>
  <si>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</si>
  <si>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</si>
  <si>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</si>
  <si>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</si>
  <si>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</si>
  <si>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</si>
  <si>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</si>
  <si>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</si>
  <si>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</si>
  <si>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</si>
  <si>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</si>
  <si>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</si>
  <si>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</si>
  <si>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</si>
  <si>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</si>
  <si>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</si>
  <si>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</si>
  <si>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</si>
  <si>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</si>
  <si>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</si>
  <si>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</si>
  <si>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</si>
  <si>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</si>
  <si>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</si>
  <si>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</si>
  <si>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</si>
  <si>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</si>
  <si>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</si>
  <si>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</si>
  <si>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</si>
  <si>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</si>
  <si>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</si>
  <si>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</si>
  <si>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</si>
  <si>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</si>
  <si>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</si>
  <si>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</si>
  <si>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</si>
  <si>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</si>
  <si>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</si>
  <si>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</si>
  <si>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</si>
  <si>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</si>
  <si>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</si>
  <si>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</si>
  <si>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</si>
  <si>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</si>
  <si>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</si>
  <si>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</si>
  <si>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</si>
  <si>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</si>
  <si>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</si>
  <si>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</si>
  <si>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</si>
  <si>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</si>
  <si>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</si>
  <si>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</si>
  <si>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</si>
  <si>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</si>
  <si>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</si>
  <si>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</si>
  <si>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</si>
  <si>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</si>
  <si>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</si>
  <si>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</si>
  <si>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</si>
  <si>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</si>
  <si>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</si>
  <si>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</si>
  <si>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</si>
  <si>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</si>
  <si>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</si>
  <si>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</si>
  <si>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</si>
  <si>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</si>
  <si>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</si>
  <si>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</si>
  <si>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</si>
  <si>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</si>
  <si>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</si>
  <si>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</si>
  <si>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</si>
  <si>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</si>
  <si>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</si>
  <si>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</si>
  <si>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</si>
  <si>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</si>
  <si>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</si>
  <si>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</si>
  <si>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</si>
  <si>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</si>
  <si>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</si>
  <si>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</si>
  <si>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</si>
  <si>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</si>
  <si>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</si>
  <si>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</si>
  <si>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</si>
  <si>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</si>
  <si>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</si>
  <si>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</si>
  <si>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</si>
  <si>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</si>
  <si>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</si>
  <si>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</si>
  <si>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</si>
  <si>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</si>
  <si>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</si>
  <si>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</si>
  <si>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</si>
  <si>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</si>
  <si>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</si>
  <si>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</si>
  <si>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</si>
  <si>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</si>
  <si>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</si>
  <si>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</si>
  <si>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</si>
  <si>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</si>
  <si>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</si>
  <si>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</si>
  <si>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</si>
  <si>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</si>
  <si>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</si>
  <si>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</si>
  <si>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</si>
  <si>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</si>
  <si>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</si>
  <si>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</si>
  <si>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</si>
  <si>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</si>
  <si>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</si>
  <si>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</si>
  <si>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</si>
  <si>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</si>
  <si>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</si>
  <si>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</si>
  <si>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</si>
  <si>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</si>
  <si>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</si>
  <si>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</si>
  <si>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</si>
  <si>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</si>
  <si>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</si>
  <si>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</si>
  <si>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</si>
  <si>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</si>
  <si>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</si>
  <si>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</si>
  <si>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</si>
  <si>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</si>
  <si>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</si>
  <si>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</si>
  <si>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</si>
  <si>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</si>
  <si>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</si>
  <si>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</si>
  <si>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</si>
  <si>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</si>
  <si>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</si>
  <si>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</si>
  <si>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</si>
  <si>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</si>
  <si>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</si>
  <si>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</si>
  <si>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</si>
  <si>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</si>
  <si>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</si>
  <si>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</si>
  <si>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</si>
  <si>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</si>
  <si>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</si>
  <si>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</si>
  <si>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</si>
  <si>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</si>
  <si>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</si>
  <si>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</si>
  <si>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</si>
  <si>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</si>
  <si>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</si>
  <si>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</si>
  <si>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</si>
  <si>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</si>
  <si>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</si>
  <si>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</si>
  <si>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</si>
  <si>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</si>
  <si>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</si>
  <si>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</si>
  <si>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</si>
  <si>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</si>
  <si>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</si>
  <si>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</si>
  <si>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</si>
  <si>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</si>
  <si>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</si>
  <si>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</si>
  <si>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</si>
  <si>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</si>
  <si>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</si>
  <si>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</si>
  <si>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</si>
  <si>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</si>
  <si>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</si>
  <si>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</si>
  <si>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</si>
  <si>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</si>
  <si>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</si>
  <si>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</si>
  <si>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</si>
  <si>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</si>
  <si>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</si>
  <si>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</si>
  <si>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</si>
  <si>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</si>
  <si>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</si>
  <si>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</si>
  <si>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</si>
  <si>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</si>
  <si>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</si>
  <si>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</si>
  <si>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</si>
  <si>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</si>
  <si>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</si>
  <si>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</si>
  <si>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</si>
  <si>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</si>
  <si>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</si>
  <si>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</si>
  <si>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</si>
  <si>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</si>
  <si>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</si>
  <si>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</si>
  <si>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</si>
  <si>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</si>
  <si>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</si>
  <si>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</si>
  <si>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</si>
  <si>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</si>
  <si>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</si>
  <si>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</si>
  <si>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</si>
  <si>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</si>
  <si>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</si>
  <si>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</si>
  <si>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</si>
  <si>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</si>
  <si>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</si>
  <si>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</si>
  <si>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</si>
  <si>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</si>
  <si>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</si>
  <si>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</si>
  <si>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</si>
  <si>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</si>
  <si>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</si>
  <si>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</si>
  <si>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</si>
  <si>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</si>
  <si>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</si>
  <si>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</si>
  <si>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</si>
  <si>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</si>
  <si>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</si>
  <si>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</si>
  <si>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</si>
  <si>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</si>
  <si>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</si>
  <si>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</si>
  <si>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</si>
  <si>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</si>
  <si>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</si>
  <si>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</si>
  <si>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</si>
  <si>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</si>
  <si>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</si>
  <si>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</si>
  <si>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</si>
  <si>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</si>
  <si>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</si>
  <si>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</si>
  <si>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</si>
  <si>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</si>
  <si>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</si>
  <si>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</si>
  <si>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</si>
  <si>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</si>
  <si>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</si>
  <si>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</si>
  <si>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</si>
  <si>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</si>
  <si>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</si>
  <si>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</si>
  <si>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</si>
  <si>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</si>
  <si>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</si>
  <si>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</si>
  <si>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</si>
  <si>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</si>
  <si>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</si>
  <si>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</si>
  <si>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</si>
  <si>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</si>
  <si>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</si>
  <si>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</si>
  <si>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</si>
  <si>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</si>
  <si>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</si>
  <si>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</si>
  <si>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</si>
  <si>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</si>
  <si>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</si>
  <si>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</si>
  <si>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</si>
  <si>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</si>
  <si>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</si>
  <si>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</si>
  <si>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</si>
  <si>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</si>
  <si>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</si>
  <si>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</si>
  <si>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</si>
  <si>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</si>
  <si>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</si>
  <si>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</si>
  <si>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</si>
  <si>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</si>
  <si>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</si>
  <si>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</si>
  <si>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</si>
  <si>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</si>
  <si>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</si>
  <si>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</si>
  <si>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</si>
  <si>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</si>
  <si>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</si>
  <si>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</si>
  <si>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</si>
  <si>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</si>
  <si>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</si>
  <si>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</si>
  <si>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</si>
  <si>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</si>
  <si>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</si>
  <si>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</si>
  <si>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</si>
  <si>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</si>
  <si>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</si>
  <si>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</si>
  <si>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</si>
  <si>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</si>
  <si>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</si>
  <si>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</si>
  <si>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</si>
  <si>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</si>
  <si>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</si>
  <si>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</si>
  <si>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</si>
  <si>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</si>
  <si>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</si>
  <si>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</si>
  <si>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</si>
  <si>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</si>
  <si>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</si>
  <si>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</si>
  <si>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</si>
  <si>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</si>
  <si>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</si>
  <si>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</si>
  <si>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</si>
  <si>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</si>
  <si>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</si>
  <si>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</si>
  <si>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</si>
  <si>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</si>
  <si>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</si>
  <si>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</si>
  <si>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</si>
  <si>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</si>
  <si>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</si>
  <si>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</si>
  <si>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</si>
  <si>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</si>
  <si>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</si>
  <si>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</si>
  <si>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</si>
  <si>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</si>
  <si>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</si>
  <si>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</si>
  <si>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</si>
  <si>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</si>
  <si>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</si>
  <si>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</si>
  <si>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</si>
  <si>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</si>
  <si>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</si>
  <si>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</si>
  <si>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</si>
  <si>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</si>
  <si>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</si>
  <si>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</si>
  <si>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</si>
  <si>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</si>
  <si>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</si>
  <si>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</si>
  <si>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</si>
  <si>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</si>
  <si>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</si>
  <si>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</si>
  <si>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</si>
  <si>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</si>
  <si>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</si>
  <si>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</si>
  <si>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</si>
  <si>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</si>
  <si>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</si>
  <si>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</si>
  <si>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</si>
  <si>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</si>
  <si>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</si>
  <si>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</si>
  <si>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</si>
  <si>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</si>
  <si>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</si>
  <si>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</si>
  <si>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</si>
  <si>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</si>
  <si>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</si>
  <si>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</si>
  <si>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</si>
  <si>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</si>
  <si>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</si>
  <si>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</si>
  <si>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</si>
  <si>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</si>
  <si>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</si>
  <si>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</si>
  <si>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</si>
  <si>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</si>
  <si>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</si>
  <si>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</si>
  <si>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</si>
  <si>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</si>
  <si>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</si>
  <si>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</si>
  <si>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</si>
  <si>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</si>
  <si>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</si>
  <si>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</si>
  <si>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</si>
  <si>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</si>
  <si>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</si>
  <si>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</si>
  <si>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</si>
  <si>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</si>
  <si>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</si>
  <si>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</si>
  <si>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</si>
  <si>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</si>
  <si>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</si>
  <si>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</si>
  <si>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</si>
  <si>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</si>
  <si>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</si>
  <si>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</si>
  <si>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</si>
  <si>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</si>
  <si>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</si>
  <si>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</si>
  <si>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</si>
  <si>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</si>
  <si>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</si>
  <si>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</si>
  <si>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</si>
  <si>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</si>
  <si>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</si>
  <si>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</si>
  <si>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</si>
  <si>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</si>
  <si>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</si>
  <si>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</si>
  <si>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</si>
  <si>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</si>
  <si>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</si>
  <si>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</si>
  <si>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</si>
  <si>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</si>
  <si>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</si>
  <si>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</si>
  <si>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</si>
  <si>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</si>
  <si>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</si>
  <si>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</si>
  <si>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</si>
  <si>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</si>
  <si>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</si>
  <si>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</si>
  <si>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</si>
  <si>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</si>
  <si>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</si>
  <si>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</si>
  <si>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</si>
  <si>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</si>
  <si>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</si>
  <si>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</si>
  <si>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</si>
  <si>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</si>
  <si>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</si>
  <si>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</si>
  <si>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</si>
  <si>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</si>
  <si>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</si>
  <si>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</si>
  <si>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</si>
  <si>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</si>
  <si>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</si>
  <si>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</si>
  <si>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</si>
  <si>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</si>
  <si>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</si>
  <si>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</si>
  <si>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</si>
  <si>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</si>
  <si>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</si>
  <si>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</si>
  <si>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</si>
  <si>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</si>
  <si>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</si>
  <si>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</si>
  <si>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</si>
  <si>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</si>
  <si>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</si>
  <si>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</si>
  <si>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</si>
  <si>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</si>
  <si>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</si>
  <si>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</si>
  <si>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</si>
  <si>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</si>
  <si>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</si>
  <si>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</si>
  <si>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</si>
  <si>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</si>
  <si>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</si>
  <si>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</si>
  <si>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</si>
  <si>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</si>
  <si>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</si>
  <si>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</si>
  <si>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</si>
  <si>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</si>
  <si>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</si>
  <si>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</si>
  <si>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</si>
  <si>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</si>
  <si>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</si>
  <si>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</si>
  <si>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</si>
  <si>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</si>
  <si>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</si>
  <si>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</si>
  <si>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</si>
  <si>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</si>
  <si>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</si>
  <si>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</si>
  <si>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</si>
  <si>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</si>
  <si>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</si>
  <si>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</si>
  <si>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</si>
  <si>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</si>
  <si>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</si>
  <si>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</si>
  <si>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</si>
  <si>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</si>
  <si>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</si>
  <si>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</si>
  <si>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</si>
  <si>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</si>
  <si>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</si>
  <si>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</si>
  <si>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</si>
  <si>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</si>
  <si>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</si>
  <si>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</si>
  <si>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</si>
  <si>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</si>
  <si>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</si>
  <si>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</si>
  <si>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</si>
  <si>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</si>
  <si>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</si>
  <si>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</si>
  <si>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</si>
  <si>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</si>
  <si>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</si>
  <si>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</si>
  <si>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</si>
  <si>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</si>
  <si>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</si>
  <si>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</si>
  <si>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</si>
  <si>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</si>
  <si>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</si>
  <si>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</si>
  <si>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</si>
  <si>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</si>
  <si>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</si>
  <si>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</si>
  <si>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</si>
  <si>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</si>
  <si>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</si>
  <si>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</si>
  <si>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</si>
  <si>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</si>
  <si>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</si>
  <si>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</si>
  <si>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</si>
  <si>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</si>
  <si>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</si>
  <si>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</si>
  <si>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</si>
  <si>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</si>
  <si>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</si>
  <si>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</si>
  <si>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</si>
  <si>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</si>
  <si>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</si>
  <si>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</si>
  <si>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</si>
  <si>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</si>
  <si>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</si>
  <si>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</si>
  <si>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</si>
  <si>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</si>
  <si>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</si>
  <si>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</si>
  <si>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</si>
  <si>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</si>
  <si>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</si>
  <si>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</si>
  <si>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</si>
  <si>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</si>
  <si>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</si>
  <si>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</si>
  <si>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</si>
  <si>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</si>
  <si>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</si>
  <si>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</si>
  <si>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</si>
  <si>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</si>
  <si>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</si>
  <si>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</si>
  <si>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</si>
  <si>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</si>
  <si>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</si>
  <si>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</si>
  <si>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</si>
  <si>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</si>
  <si>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</si>
  <si>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</si>
  <si>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</si>
  <si>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</si>
  <si>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</si>
  <si>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</si>
  <si>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</si>
  <si>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</si>
  <si>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</si>
  <si>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</si>
  <si>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</si>
  <si>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</si>
  <si>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</si>
  <si>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</si>
  <si>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</si>
  <si>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</si>
  <si>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</si>
  <si>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</si>
  <si>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</si>
  <si>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</si>
  <si>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</si>
  <si>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</si>
  <si>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</si>
  <si>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</si>
  <si>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</si>
  <si>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</si>
  <si>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</si>
  <si>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</si>
  <si>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</si>
  <si>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</si>
  <si>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</si>
  <si>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</si>
  <si>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</si>
  <si>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</si>
  <si>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</si>
  <si>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</si>
  <si>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</si>
  <si>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</si>
  <si>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</si>
  <si>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</si>
  <si>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</si>
  <si>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</si>
  <si>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</si>
  <si>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</si>
  <si>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</si>
  <si>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</si>
  <si>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</si>
  <si>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</si>
  <si>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</si>
  <si>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</si>
  <si>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</si>
  <si>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</si>
  <si>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</si>
  <si>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</si>
  <si>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</si>
  <si>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</si>
  <si>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</si>
  <si>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</si>
  <si>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</si>
  <si>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</si>
  <si>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</si>
  <si>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</si>
  <si>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</si>
  <si>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</si>
  <si>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</si>
  <si>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</si>
  <si>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</si>
  <si>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</si>
  <si>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</si>
  <si>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</si>
  <si>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</si>
  <si>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</si>
  <si>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</si>
  <si>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</si>
  <si>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</si>
  <si>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</si>
  <si>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</si>
  <si>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</si>
  <si>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</si>
  <si>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</si>
  <si>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</si>
  <si>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</si>
  <si>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</si>
  <si>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</si>
  <si>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</si>
  <si>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</si>
  <si>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</si>
  <si>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</si>
  <si>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</si>
  <si>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</si>
  <si>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</si>
  <si>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</si>
  <si>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</si>
  <si>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</si>
  <si>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</si>
  <si>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</si>
  <si>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</si>
  <si>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</si>
  <si>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</si>
  <si>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</si>
  <si>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</si>
  <si>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</si>
  <si>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</si>
  <si>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</si>
  <si>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</si>
  <si>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</si>
  <si>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</si>
  <si>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</si>
  <si>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</si>
  <si>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</si>
  <si>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</si>
  <si>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</si>
  <si>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</si>
  <si>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</si>
  <si>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</si>
  <si>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</si>
  <si>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</si>
  <si>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</si>
  <si>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</si>
  <si>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</si>
  <si>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</si>
  <si>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</si>
  <si>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</si>
  <si>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</si>
  <si>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</si>
  <si>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</si>
  <si>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</si>
  <si>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</si>
  <si>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</si>
  <si>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</si>
  <si>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</si>
  <si>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</si>
  <si>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</si>
  <si>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</si>
  <si>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</si>
  <si>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</si>
  <si>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</si>
  <si>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</si>
  <si>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</si>
  <si>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</si>
  <si>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</si>
  <si>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</si>
  <si>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</si>
  <si>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</si>
  <si>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</si>
  <si>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</si>
  <si>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</si>
  <si>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</si>
  <si>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</si>
  <si>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</si>
  <si>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</si>
  <si>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</si>
  <si>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</si>
  <si>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</si>
  <si>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</si>
  <si>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</si>
  <si>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</si>
  <si>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</si>
  <si>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</si>
  <si>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</si>
  <si>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</si>
  <si>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</si>
  <si>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</si>
  <si>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</si>
  <si>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</si>
  <si>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</si>
  <si>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</si>
  <si>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</si>
  <si>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</si>
  <si>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</si>
  <si>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</si>
  <si>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</si>
  <si>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</si>
  <si>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</si>
  <si>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</si>
  <si>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</si>
  <si>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</si>
  <si>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</si>
  <si>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</si>
  <si>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</si>
  <si>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</si>
  <si>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</si>
  <si>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</si>
  <si>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</si>
  <si>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</si>
  <si>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</si>
  <si>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</si>
  <si>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</si>
  <si>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</si>
  <si>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</si>
  <si>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</si>
  <si>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</si>
  <si>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</si>
  <si>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</si>
  <si>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</si>
  <si>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</si>
  <si>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</si>
  <si>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</si>
  <si>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</si>
  <si>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</si>
  <si>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</si>
  <si>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</si>
  <si>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</si>
  <si>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</si>
  <si>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</si>
  <si>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</si>
  <si>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</si>
  <si>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</si>
  <si>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</si>
  <si>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</si>
  <si>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</si>
  <si>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</si>
  <si>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</si>
  <si>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</si>
  <si>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</si>
  <si>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</si>
  <si>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</si>
  <si>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</si>
  <si>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</si>
  <si>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</si>
  <si>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</si>
  <si>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</si>
  <si>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</si>
  <si>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</si>
  <si>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</si>
  <si>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</si>
  <si>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</si>
  <si>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</si>
  <si>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</si>
  <si>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</si>
  <si>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</si>
  <si>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</si>
  <si>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</si>
  <si>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</si>
  <si>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</si>
  <si>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</si>
  <si>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</si>
  <si>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</si>
  <si>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</si>
  <si>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</si>
  <si>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</si>
  <si>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</si>
  <si>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</si>
  <si>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</si>
  <si>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</si>
  <si>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</si>
  <si>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</si>
  <si>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</si>
  <si>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</si>
  <si>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</si>
  <si>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</si>
  <si>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</si>
  <si>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</si>
  <si>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</si>
  <si>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</si>
  <si>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</si>
  <si>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</si>
  <si>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</si>
  <si>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</si>
  <si>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</si>
  <si>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</si>
  <si>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</si>
  <si>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</si>
  <si>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</si>
  <si>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</si>
  <si>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</si>
  <si>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</si>
  <si>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</si>
  <si>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</si>
  <si>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</si>
  <si>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</si>
  <si>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</si>
  <si>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</si>
  <si>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</si>
  <si>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</si>
  <si>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</si>
  <si>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</si>
  <si>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</si>
  <si>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</si>
  <si>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</si>
  <si>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</si>
  <si>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</si>
  <si>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</si>
  <si>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</si>
  <si>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</si>
  <si>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</si>
  <si>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</si>
  <si>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</si>
  <si>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</si>
  <si>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</si>
  <si>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</si>
  <si>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</si>
  <si>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</si>
  <si>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</si>
  <si>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</si>
  <si>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</si>
  <si>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</si>
  <si>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</si>
  <si>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</si>
  <si>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</si>
  <si>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</si>
  <si>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</si>
  <si>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</si>
  <si>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</si>
  <si>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</si>
  <si>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</si>
  <si>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</si>
  <si>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</si>
  <si>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</si>
  <si>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</si>
  <si>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</si>
  <si>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</si>
  <si>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</si>
  <si>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</si>
  <si>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</si>
  <si>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</si>
  <si>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</si>
  <si>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</si>
  <si>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</si>
  <si>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</si>
  <si>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</si>
  <si>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</si>
  <si>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</si>
  <si>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</si>
  <si>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</si>
  <si>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</si>
  <si>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</si>
  <si>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</si>
  <si>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</si>
  <si>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</si>
  <si>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</si>
  <si>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</si>
  <si>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</si>
  <si>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</si>
  <si>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</si>
  <si>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</si>
  <si>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</si>
  <si>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</si>
  <si>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</si>
  <si>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</si>
  <si>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</si>
  <si>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</si>
  <si>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</si>
  <si>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</si>
  <si>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</si>
  <si>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</si>
  <si>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</si>
  <si>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</si>
  <si>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</si>
  <si>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</si>
  <si>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</si>
  <si>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</si>
  <si>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</si>
  <si>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</si>
  <si>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</si>
  <si>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</si>
  <si>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</si>
  <si>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</si>
  <si>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</si>
  <si>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</si>
  <si>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</si>
  <si>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</si>
  <si>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</si>
  <si>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</si>
  <si>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</si>
  <si>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</si>
  <si>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</si>
  <si>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</si>
  <si>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</si>
  <si>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</si>
  <si>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</si>
  <si>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</si>
  <si>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</si>
  <si>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</si>
  <si>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</si>
  <si>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</si>
  <si>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</si>
  <si>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</si>
  <si>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</si>
  <si>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</si>
  <si>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</si>
  <si>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</si>
  <si>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</si>
  <si>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</si>
  <si>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</si>
  <si>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</si>
  <si>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</si>
  <si>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</si>
  <si>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</si>
  <si>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</si>
  <si>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</si>
  <si>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</si>
  <si>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</si>
  <si>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</si>
  <si>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</si>
  <si>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</si>
  <si>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</si>
  <si>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</si>
  <si>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</si>
  <si>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</si>
  <si>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</si>
  <si>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</si>
  <si>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</si>
  <si>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</si>
  <si>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</si>
  <si>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</si>
  <si>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</si>
  <si>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</si>
  <si>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</si>
  <si>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</si>
  <si>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</si>
  <si>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</si>
  <si>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</si>
  <si>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</si>
  <si>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</si>
  <si>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</si>
  <si>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</si>
  <si>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</si>
  <si>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</si>
  <si>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</si>
  <si>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</si>
  <si>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</si>
  <si>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</si>
  <si>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</si>
  <si>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</si>
  <si>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</si>
  <si>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</si>
  <si>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</si>
  <si>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</si>
  <si>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</si>
  <si>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</si>
  <si>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</si>
  <si>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</si>
  <si>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</si>
  <si>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</si>
  <si>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</si>
  <si>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</si>
  <si>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</si>
  <si>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</si>
  <si>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</si>
  <si>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</si>
  <si>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</si>
  <si>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</si>
  <si>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</si>
  <si>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</si>
  <si>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</si>
  <si>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</si>
  <si>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</si>
  <si>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</si>
  <si>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</si>
  <si>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</si>
  <si>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</si>
  <si>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</si>
  <si>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</si>
  <si>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</si>
  <si>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</si>
  <si>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</si>
  <si>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</si>
  <si>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</si>
  <si>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</si>
  <si>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</si>
  <si>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</si>
  <si>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</si>
  <si>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</si>
  <si>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</si>
  <si>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</si>
  <si>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</si>
  <si>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</si>
  <si>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</si>
  <si>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</si>
  <si>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</si>
  <si>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</si>
  <si>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</si>
  <si>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</si>
  <si>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</si>
  <si>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</si>
  <si>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</si>
  <si>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</si>
  <si>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</si>
  <si>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</si>
  <si>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</si>
  <si>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</si>
  <si>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</si>
  <si>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</si>
  <si>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</si>
  <si>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</si>
  <si>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</si>
  <si>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</si>
  <si>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</si>
  <si>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</si>
  <si>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</si>
  <si>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</si>
  <si>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</si>
  <si>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</si>
  <si>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</si>
  <si>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</si>
  <si>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</si>
  <si>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</si>
  <si>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</si>
  <si>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</si>
  <si>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</si>
  <si>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</si>
  <si>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</si>
  <si>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</si>
  <si>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</si>
  <si>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</si>
  <si>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</si>
  <si>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</si>
  <si>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</si>
  <si>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</si>
  <si>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</si>
  <si>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</si>
  <si>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</si>
  <si>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</si>
  <si>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</si>
  <si>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</si>
  <si>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</si>
  <si>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</si>
  <si>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</si>
  <si>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</si>
  <si>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</si>
  <si>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</si>
  <si>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</si>
  <si>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</si>
  <si>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</si>
  <si>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</si>
  <si>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</si>
  <si>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</si>
  <si>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</si>
  <si>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</si>
  <si>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</si>
  <si>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</si>
  <si>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</si>
  <si>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</si>
  <si>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</si>
  <si>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</si>
  <si>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</si>
  <si>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</si>
  <si>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</si>
  <si>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</si>
  <si>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</si>
  <si>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</si>
  <si>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</si>
  <si>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</si>
  <si>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</si>
  <si>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</si>
  <si>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</si>
  <si>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</si>
  <si>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</si>
  <si>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</si>
  <si>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</si>
  <si>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</si>
  <si>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</si>
  <si>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</si>
  <si>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</si>
  <si>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</si>
  <si>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</si>
  <si>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</si>
  <si>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</si>
  <si>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</si>
  <si>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</si>
  <si>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</si>
  <si>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</si>
  <si>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</si>
  <si>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</si>
  <si>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</si>
  <si>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</si>
  <si>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</si>
  <si>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</si>
  <si>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</si>
  <si>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</si>
  <si>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</si>
  <si>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</si>
  <si>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</si>
  <si>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</si>
  <si>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</si>
  <si>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</si>
  <si>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</si>
  <si>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</si>
  <si>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</si>
  <si>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</si>
  <si>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</si>
  <si>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</si>
  <si>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</si>
  <si>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</si>
  <si>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</si>
  <si>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</si>
  <si>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</si>
  <si>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</si>
  <si>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</si>
  <si>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</si>
  <si>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</si>
  <si>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</si>
  <si>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</si>
  <si>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</si>
  <si>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</si>
  <si>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</si>
  <si>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</si>
  <si>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</si>
  <si>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</si>
  <si>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</si>
  <si>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</si>
  <si>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</si>
  <si>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</si>
  <si>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</si>
  <si>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</si>
  <si>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</si>
  <si>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</si>
  <si>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</si>
  <si>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</si>
  <si>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</si>
  <si>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</si>
  <si>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</si>
  <si>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</si>
  <si>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</si>
  <si>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</si>
  <si>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</si>
  <si>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</si>
  <si>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</si>
  <si>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</si>
  <si>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</si>
  <si>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</si>
  <si>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</si>
  <si>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</si>
  <si>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</si>
  <si>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</si>
  <si>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</si>
  <si>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</si>
  <si>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</si>
  <si>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</si>
  <si>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</si>
  <si>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</si>
  <si>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</si>
  <si>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</si>
  <si>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</si>
  <si>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</si>
  <si>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</si>
  <si>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</si>
  <si>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</si>
  <si>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</si>
  <si>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</si>
  <si>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</si>
  <si>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</si>
  <si>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</si>
  <si>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</si>
  <si>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</si>
  <si>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</si>
  <si>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</si>
  <si>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</si>
  <si>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</si>
  <si>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</si>
  <si>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</si>
  <si>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</si>
  <si>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</si>
  <si>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</si>
  <si>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</si>
  <si>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</si>
  <si>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</si>
  <si>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</si>
  <si>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</si>
  <si>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</si>
  <si>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</si>
  <si>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</si>
  <si>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</si>
  <si>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</si>
  <si>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</si>
  <si>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</si>
  <si>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</si>
  <si>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</si>
  <si>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</si>
  <si>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</si>
  <si>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</si>
  <si>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</si>
  <si>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</si>
  <si>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</si>
  <si>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</si>
  <si>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</si>
  <si>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</si>
  <si>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</si>
  <si>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</si>
  <si>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</si>
  <si>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</si>
  <si>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</si>
  <si>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</si>
  <si>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</si>
  <si>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</si>
  <si>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</si>
  <si>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</si>
  <si>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</si>
  <si>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</si>
  <si>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</si>
  <si>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</si>
  <si>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</si>
  <si>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</si>
  <si>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</si>
  <si>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</si>
  <si>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</si>
  <si>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</si>
  <si>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</si>
  <si>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</si>
  <si>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</si>
  <si>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</si>
  <si>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</si>
  <si>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</si>
  <si>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</si>
  <si>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</si>
  <si>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</si>
  <si>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</si>
  <si>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</si>
  <si>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</si>
  <si>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</si>
  <si>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</si>
  <si>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</si>
  <si>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</si>
  <si>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</si>
  <si>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</si>
  <si>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</si>
  <si>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</si>
  <si>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</si>
  <si>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</si>
  <si>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</si>
  <si>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</si>
  <si>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</si>
  <si>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</si>
  <si>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</si>
  <si>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</si>
  <si>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</si>
  <si>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</si>
  <si>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</si>
  <si>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</si>
  <si>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</si>
  <si>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</si>
  <si>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</si>
  <si>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</si>
  <si>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</si>
  <si>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</si>
  <si>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</si>
  <si>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</si>
  <si>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</si>
  <si>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</si>
  <si>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</si>
  <si>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</si>
  <si>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</si>
  <si>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</si>
  <si>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</si>
  <si>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</si>
  <si>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</si>
  <si>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</si>
  <si>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</si>
  <si>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</si>
  <si>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</si>
  <si>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</si>
  <si>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</si>
  <si>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</si>
  <si>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</si>
  <si>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</si>
  <si>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</si>
  <si>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</si>
  <si>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</si>
  <si>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</si>
  <si>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</si>
  <si>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</si>
  <si>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</si>
  <si>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</si>
  <si>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</si>
  <si>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</si>
  <si>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</si>
  <si>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</si>
  <si>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</si>
  <si>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</si>
  <si>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</si>
  <si>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</si>
  <si>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</si>
  <si>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</si>
  <si>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</si>
  <si>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</si>
  <si>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</si>
  <si>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</si>
  <si>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</si>
  <si>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</si>
  <si>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</si>
  <si>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</si>
  <si>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</si>
  <si>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</si>
  <si>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</si>
  <si>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</si>
  <si>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</si>
  <si>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</si>
  <si>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</si>
  <si>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</si>
  <si>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</si>
  <si>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</si>
  <si>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</si>
  <si>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</si>
  <si>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</si>
  <si>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</si>
  <si>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</si>
  <si>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</si>
  <si>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</si>
  <si>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</si>
  <si>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</si>
  <si>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</si>
  <si>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</si>
  <si>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</si>
  <si>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</si>
  <si>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</si>
  <si>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</si>
  <si>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</si>
  <si>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</si>
  <si>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</si>
  <si>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</si>
  <si>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</si>
  <si>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</si>
  <si>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</si>
  <si>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</si>
  <si>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</si>
  <si>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</si>
  <si>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</si>
  <si>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</si>
  <si>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</si>
  <si>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</si>
  <si>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</si>
  <si>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</si>
  <si>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</si>
  <si>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</si>
  <si>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</si>
  <si>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</si>
  <si>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</si>
  <si>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</si>
  <si>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</si>
  <si>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</si>
  <si>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</si>
  <si>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</si>
  <si>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</si>
  <si>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</si>
  <si>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</si>
  <si>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</si>
  <si>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</si>
  <si>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</si>
  <si>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</si>
  <si>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</si>
  <si>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</si>
  <si>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</si>
  <si>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</si>
  <si>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</si>
  <si>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</si>
  <si>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</si>
  <si>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</si>
  <si>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</si>
  <si>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</si>
  <si>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</si>
  <si>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</si>
  <si>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</si>
  <si>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</si>
  <si>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</si>
  <si>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</si>
  <si>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</si>
  <si>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</si>
  <si>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</si>
  <si>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</si>
  <si>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</si>
  <si>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</si>
  <si>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</si>
  <si>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</si>
  <si>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</si>
  <si>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</si>
  <si>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</si>
  <si>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</si>
  <si>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</si>
  <si>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</si>
  <si>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</si>
  <si>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</si>
  <si>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</si>
  <si>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</si>
  <si>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</si>
  <si>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</si>
  <si>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</si>
  <si>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</si>
  <si>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</si>
  <si>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</si>
  <si>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</si>
  <si>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</si>
  <si>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</si>
  <si>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</si>
  <si>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</si>
  <si>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</si>
  <si>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</si>
  <si>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</si>
  <si>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</si>
  <si>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</si>
  <si>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</si>
  <si>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</si>
  <si>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</si>
  <si>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</si>
  <si>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</si>
  <si>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</si>
  <si>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</si>
  <si>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</si>
  <si>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</si>
  <si>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</si>
  <si>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</si>
  <si>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</si>
  <si>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</si>
  <si>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</si>
  <si>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</si>
  <si>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</si>
  <si>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</si>
  <si>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</si>
  <si>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</si>
  <si>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</si>
  <si>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</si>
  <si>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</si>
  <si>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</si>
  <si>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</si>
  <si>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</si>
  <si>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</si>
  <si>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</si>
  <si>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</si>
  <si>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</si>
  <si>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</si>
  <si>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</si>
  <si>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</si>
  <si>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</si>
  <si>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</si>
  <si>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</si>
  <si>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</si>
  <si>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</si>
  <si>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</si>
  <si>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</si>
  <si>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</si>
  <si>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</si>
  <si>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</si>
  <si>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</si>
  <si>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</si>
  <si>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</si>
  <si>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</si>
  <si>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</si>
  <si>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</si>
  <si>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</si>
  <si>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</si>
  <si>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</si>
  <si>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</si>
  <si>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</si>
  <si>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</si>
  <si>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</si>
  <si>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</si>
  <si>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</si>
  <si>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</si>
  <si>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</si>
  <si>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</si>
  <si>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</si>
  <si>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</si>
  <si>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</si>
  <si>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</si>
  <si>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</si>
  <si>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</si>
  <si>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</si>
  <si>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</si>
  <si>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</si>
  <si>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</si>
  <si>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</si>
  <si>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</si>
  <si>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</si>
  <si>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</si>
  <si>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</si>
  <si>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</si>
  <si>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</si>
  <si>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</si>
  <si>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</si>
  <si>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</si>
  <si>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</si>
  <si>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</si>
  <si>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</si>
  <si>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</si>
  <si>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</si>
  <si>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</si>
  <si>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</si>
  <si>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</si>
  <si>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</si>
  <si>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</si>
  <si>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</si>
  <si>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</si>
  <si>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</si>
  <si>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</si>
  <si>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</si>
  <si>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</si>
  <si>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</si>
  <si>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</si>
  <si>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</si>
  <si>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</si>
  <si>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</si>
  <si>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</si>
  <si>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</si>
  <si>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</si>
  <si>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</si>
  <si>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</si>
  <si>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</si>
  <si>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</si>
  <si>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</si>
  <si>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</si>
  <si>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</si>
  <si>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</si>
  <si>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</si>
  <si>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</si>
  <si>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</si>
  <si>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</si>
  <si>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</si>
  <si>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</si>
  <si>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</si>
  <si>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</si>
  <si>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</si>
  <si>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</si>
  <si>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</si>
  <si>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</si>
  <si>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</si>
  <si>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</si>
  <si>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</si>
  <si>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</si>
  <si>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</si>
  <si>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</si>
  <si>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</si>
  <si>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</si>
  <si>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</si>
  <si>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</si>
  <si>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</si>
  <si>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</si>
  <si>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</si>
  <si>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</si>
  <si>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</si>
  <si>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</si>
  <si>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</si>
  <si>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</si>
  <si>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</si>
  <si>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</si>
  <si>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</si>
  <si>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</si>
  <si>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</si>
  <si>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</si>
  <si>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</si>
  <si>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</si>
  <si>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</si>
  <si>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</si>
  <si>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</si>
  <si>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</si>
  <si>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</si>
  <si>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</si>
  <si>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</si>
  <si>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</si>
  <si>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</si>
  <si>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</si>
  <si>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</si>
  <si>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</si>
  <si>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</si>
  <si>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</si>
  <si>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</si>
  <si>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</si>
  <si>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</si>
  <si>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</si>
  <si>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</si>
  <si>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</si>
  <si>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</si>
  <si>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</si>
  <si>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</si>
  <si>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</si>
  <si>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</si>
  <si>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</si>
  <si>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</si>
  <si>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</si>
  <si>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</si>
  <si>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</si>
  <si>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</si>
  <si>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</si>
  <si>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</si>
  <si>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</si>
  <si>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</si>
  <si>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</si>
  <si>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</si>
  <si>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</si>
  <si>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</si>
  <si>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</si>
  <si>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</si>
  <si>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</si>
  <si>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</si>
  <si>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</si>
  <si>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</si>
  <si>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</si>
  <si>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</si>
  <si>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</si>
  <si>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</si>
  <si>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</si>
  <si>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</si>
  <si>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</si>
  <si>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</si>
  <si>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</si>
  <si>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</si>
  <si>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</si>
  <si>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</si>
  <si>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</si>
  <si>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</si>
  <si>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</si>
  <si>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</si>
  <si>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</si>
  <si>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</si>
  <si>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</si>
  <si>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</si>
  <si>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</si>
  <si>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</si>
  <si>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</si>
  <si>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</si>
  <si>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</si>
  <si>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</si>
  <si>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</si>
  <si>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</si>
  <si>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</si>
  <si>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</si>
  <si>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</si>
  <si>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</si>
  <si>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</si>
  <si>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</si>
  <si>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</si>
  <si>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</si>
  <si>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</si>
  <si>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</si>
  <si>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</si>
  <si>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</si>
  <si>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</si>
  <si>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</si>
  <si>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</si>
  <si>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</si>
  <si>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</si>
  <si>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</si>
  <si>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</si>
  <si>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</si>
  <si>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</si>
  <si>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</si>
  <si>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</si>
  <si>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</si>
  <si>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</si>
  <si>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</si>
  <si>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</si>
  <si>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</si>
  <si>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</si>
  <si>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</si>
  <si>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</si>
  <si>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</si>
  <si>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</si>
  <si>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</si>
  <si>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</si>
  <si>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</si>
  <si>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</si>
  <si>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</si>
  <si>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</si>
  <si>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</si>
  <si>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</si>
  <si>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</si>
  <si>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</si>
  <si>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</si>
  <si>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</si>
  <si>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</si>
  <si>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</si>
  <si>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</si>
  <si>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</si>
  <si>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</si>
  <si>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</si>
  <si>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</si>
  <si>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</si>
  <si>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</si>
  <si>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</si>
  <si>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</si>
  <si>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</si>
  <si>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</si>
  <si>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</si>
  <si>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</si>
  <si>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</si>
  <si>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</si>
  <si>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</si>
  <si>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</si>
  <si>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</si>
  <si>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</si>
  <si>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</si>
  <si>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</si>
  <si>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</si>
  <si>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</si>
  <si>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</si>
  <si>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</si>
  <si>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</si>
  <si>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</si>
  <si>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</si>
  <si>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</si>
  <si>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</si>
  <si>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</si>
  <si>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</si>
  <si>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</si>
  <si>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</si>
  <si>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</si>
  <si>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</si>
  <si>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</si>
  <si>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</si>
  <si>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</si>
  <si>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</si>
  <si>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</si>
  <si>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</si>
  <si>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</si>
  <si>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</si>
  <si>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</si>
  <si>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</si>
  <si>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</si>
  <si>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</si>
  <si>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</si>
  <si>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</si>
  <si>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</si>
  <si>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</si>
  <si>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</si>
  <si>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</si>
  <si>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</si>
  <si>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</si>
  <si>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</si>
  <si>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</si>
  <si>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</si>
  <si>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</si>
  <si>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</si>
  <si>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</si>
  <si>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</si>
  <si>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</si>
  <si>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</si>
  <si>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</si>
  <si>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</si>
  <si>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</si>
  <si>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</si>
  <si>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</si>
  <si>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</si>
  <si>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</si>
  <si>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</si>
  <si>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</si>
  <si>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</si>
  <si>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</si>
  <si>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</si>
  <si>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</si>
  <si>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</si>
  <si>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</si>
  <si>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</si>
  <si>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</si>
  <si>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</si>
  <si>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</si>
  <si>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</si>
  <si>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</si>
  <si>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</si>
  <si>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</si>
  <si>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</si>
  <si>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</si>
  <si>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</si>
  <si>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</si>
  <si>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</si>
  <si>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</si>
  <si>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</si>
  <si>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</si>
  <si>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</si>
  <si>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</si>
  <si>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</si>
  <si>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</si>
  <si>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</si>
  <si>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</si>
  <si>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</si>
  <si>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</si>
  <si>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</si>
  <si>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</si>
  <si>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</si>
  <si>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</si>
  <si>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</si>
  <si>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</si>
  <si>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</si>
  <si>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</si>
  <si>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</si>
  <si>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</si>
  <si>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</si>
  <si>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</si>
  <si>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</si>
  <si>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</si>
  <si>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</si>
  <si>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</si>
  <si>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</si>
  <si>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</si>
  <si>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</si>
  <si>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</si>
  <si>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</si>
  <si>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</si>
  <si>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</si>
  <si>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</si>
  <si>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</si>
  <si>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</si>
  <si>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</si>
  <si>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</si>
  <si>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</si>
  <si>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</si>
  <si>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</si>
  <si>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</si>
  <si>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</si>
  <si>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</si>
  <si>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</si>
  <si>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</si>
  <si>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</si>
  <si>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</si>
  <si>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</si>
  <si>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</si>
  <si>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</si>
  <si>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</si>
  <si>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</si>
  <si>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</si>
  <si>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</si>
  <si>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</si>
  <si>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</si>
  <si>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</si>
  <si>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</si>
  <si>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</si>
  <si>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</si>
  <si>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</si>
  <si>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</si>
  <si>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</si>
  <si>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</si>
  <si>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</si>
  <si>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</si>
  <si>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</si>
  <si>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</si>
  <si>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</si>
  <si>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</si>
  <si>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</si>
  <si>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</si>
  <si>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</si>
  <si>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</si>
  <si>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</si>
  <si>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</si>
  <si>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</si>
  <si>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</si>
  <si>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</si>
  <si>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</si>
  <si>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</si>
  <si>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</si>
  <si>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</si>
  <si>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</si>
  <si>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</si>
  <si>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</si>
  <si>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</si>
  <si>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</si>
  <si>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</si>
  <si>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</si>
  <si>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</si>
  <si>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</si>
  <si>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</si>
  <si>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</si>
  <si>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</si>
  <si>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</si>
  <si>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</si>
  <si>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</si>
  <si>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</si>
  <si>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</si>
  <si>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</si>
  <si>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</si>
  <si>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</si>
  <si>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</si>
  <si>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</si>
  <si>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</si>
  <si>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</si>
  <si>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</si>
  <si>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</si>
  <si>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</si>
  <si>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</si>
  <si>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</si>
  <si>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</si>
  <si>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</si>
  <si>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</si>
  <si>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</si>
  <si>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</si>
  <si>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</si>
  <si>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</si>
  <si>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</si>
  <si>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</si>
  <si>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</si>
  <si>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</si>
  <si>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</si>
  <si>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</si>
  <si>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</si>
  <si>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</si>
  <si>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</si>
  <si>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</si>
  <si>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</si>
  <si>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</si>
  <si>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</si>
  <si>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</si>
  <si>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</si>
  <si>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</si>
  <si>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</si>
  <si>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</si>
  <si>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</si>
  <si>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</si>
  <si>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</si>
  <si>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</si>
  <si>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</si>
  <si>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</si>
  <si>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</si>
  <si>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</si>
  <si>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</si>
  <si>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</si>
  <si>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</si>
  <si>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</si>
  <si>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</si>
  <si>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</si>
  <si>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</si>
  <si>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</si>
  <si>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</si>
  <si>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</si>
  <si>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</si>
  <si>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</si>
  <si>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</si>
  <si>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</si>
  <si>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</si>
  <si>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</si>
  <si>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</si>
  <si>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</si>
  <si>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</si>
  <si>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</si>
  <si>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</si>
  <si>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</si>
  <si>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</si>
  <si>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</si>
  <si>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</si>
  <si>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</si>
  <si>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</si>
  <si>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</si>
  <si>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</si>
  <si>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</si>
  <si>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</si>
  <si>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</si>
  <si>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</si>
  <si>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</si>
  <si>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</si>
  <si>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</si>
  <si>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</si>
  <si>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</si>
  <si>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</si>
  <si>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</si>
  <si>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</si>
  <si>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</si>
  <si>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</si>
  <si>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</si>
  <si>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</si>
  <si>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</si>
  <si>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</si>
  <si>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</si>
  <si>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</si>
  <si>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</si>
  <si>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</si>
  <si>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</si>
  <si>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</si>
  <si>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</si>
  <si>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</si>
  <si>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</si>
  <si>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</si>
  <si>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</si>
  <si>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</si>
  <si>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</si>
  <si>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</si>
  <si>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</si>
  <si>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</si>
  <si>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</si>
  <si>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</si>
  <si>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</si>
  <si>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</si>
  <si>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</si>
  <si>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</si>
  <si>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</si>
  <si>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</si>
  <si>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</si>
  <si>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</si>
  <si>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</si>
  <si>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</si>
  <si>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</si>
  <si>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</si>
  <si>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</si>
  <si>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</si>
  <si>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</si>
  <si>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</si>
  <si>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</si>
  <si>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</si>
  <si>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</si>
  <si>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</si>
  <si>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</si>
  <si>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</si>
  <si>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</si>
  <si>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</si>
  <si>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</si>
  <si>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</si>
  <si>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</si>
  <si>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</si>
  <si>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</si>
  <si>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</si>
  <si>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</si>
  <si>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</si>
  <si>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</si>
  <si>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</si>
  <si>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</si>
  <si>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</si>
  <si>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</si>
  <si>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</si>
  <si>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</si>
  <si>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</si>
  <si>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</si>
  <si>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</si>
  <si>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</si>
  <si>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</si>
  <si>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</si>
  <si>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</si>
  <si>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</si>
  <si>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</si>
  <si>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</si>
  <si>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</si>
  <si>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</si>
  <si>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</si>
  <si>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</si>
  <si>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</si>
  <si>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</si>
  <si>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</si>
  <si>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</si>
  <si>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</si>
  <si>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</si>
  <si>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</si>
  <si>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</si>
  <si>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</si>
  <si>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</si>
  <si>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</si>
  <si>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</si>
  <si>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</si>
  <si>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</si>
  <si>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</si>
  <si>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</si>
  <si>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</si>
  <si>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</si>
  <si>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</si>
  <si>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</si>
  <si>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</si>
  <si>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</si>
  <si>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</si>
  <si>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</si>
  <si>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</si>
  <si>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</si>
  <si>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</si>
  <si>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</si>
  <si>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</si>
  <si>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</si>
  <si>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</si>
  <si>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</si>
  <si>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</si>
  <si>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</si>
  <si>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</si>
  <si>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</si>
  <si>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</si>
  <si>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</si>
  <si>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</si>
  <si>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</si>
  <si>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</si>
  <si>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</si>
  <si>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</si>
  <si>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</si>
  <si>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</si>
  <si>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</si>
  <si>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</si>
  <si>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</si>
  <si>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</si>
  <si>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</si>
  <si>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</si>
  <si>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</si>
  <si>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</si>
  <si>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</si>
  <si>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</si>
  <si>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</si>
  <si>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</si>
  <si>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</si>
  <si>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</si>
  <si>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</si>
  <si>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</si>
  <si>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</si>
  <si>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</si>
  <si>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</si>
  <si>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</si>
  <si>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</si>
  <si>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</si>
  <si>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</si>
  <si>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</si>
  <si>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</si>
  <si>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</si>
  <si>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</si>
  <si>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</si>
  <si>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</si>
  <si>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</si>
  <si>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</si>
  <si>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</si>
  <si>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</si>
  <si>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</si>
  <si>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</si>
  <si>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</si>
  <si>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</si>
  <si>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</si>
  <si>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</si>
  <si>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</si>
  <si>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</si>
  <si>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</si>
  <si>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</si>
  <si>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</si>
  <si>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</si>
  <si>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</si>
  <si>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</si>
  <si>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</si>
  <si>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</si>
  <si>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</si>
  <si>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</si>
  <si>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</si>
  <si>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</si>
  <si>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</si>
  <si>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</si>
  <si>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</si>
  <si>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</si>
  <si>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</si>
  <si>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</si>
  <si>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</si>
  <si>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</si>
  <si>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</si>
  <si>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</si>
  <si>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</si>
  <si>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</si>
  <si>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</si>
  <si>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</si>
  <si>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</si>
  <si>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</si>
  <si>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</si>
  <si>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</si>
  <si>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</si>
  <si>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</si>
  <si>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</si>
  <si>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</si>
  <si>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</si>
  <si>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</si>
  <si>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</si>
  <si>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</si>
  <si>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</si>
  <si>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</si>
  <si>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</si>
  <si>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</si>
  <si>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</si>
  <si>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</si>
  <si>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</si>
  <si>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</si>
  <si>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</si>
  <si>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</si>
  <si>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</si>
  <si>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</si>
  <si>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</si>
  <si>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</si>
  <si>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</si>
  <si>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</si>
  <si>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</si>
  <si>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</si>
  <si>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</si>
  <si>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</si>
  <si>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</si>
  <si>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</si>
  <si>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</si>
  <si>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</si>
  <si>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</si>
  <si>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</si>
  <si>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</si>
  <si>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</si>
  <si>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</si>
  <si>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</si>
  <si>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</si>
  <si>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</si>
  <si>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</si>
  <si>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</si>
  <si>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</si>
  <si>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</si>
  <si>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</si>
  <si>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</si>
  <si>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</si>
  <si>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</si>
  <si>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</si>
  <si>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</si>
  <si>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</si>
  <si>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</si>
  <si>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</si>
  <si>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</si>
  <si>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</si>
  <si>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</si>
  <si>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</si>
  <si>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</si>
  <si>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</si>
  <si>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</si>
  <si>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</si>
  <si>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</si>
  <si>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</si>
  <si>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</si>
  <si>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</si>
  <si>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</si>
  <si>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</si>
  <si>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</si>
  <si>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</si>
  <si>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</si>
  <si>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</si>
  <si>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</si>
  <si>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</si>
  <si>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</si>
  <si>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</si>
  <si>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</si>
  <si>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</si>
  <si>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</si>
  <si>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</si>
  <si>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</si>
  <si>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</si>
  <si>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</si>
  <si>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</si>
  <si>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</si>
  <si>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</si>
  <si>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</si>
  <si>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</si>
  <si>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</si>
  <si>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</si>
  <si>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</si>
  <si>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</si>
  <si>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</si>
  <si>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</si>
  <si>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</si>
  <si>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</si>
  <si>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</si>
  <si>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</si>
  <si>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</si>
  <si>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</si>
  <si>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</si>
  <si>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</si>
  <si>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</si>
  <si>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</si>
  <si>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</si>
  <si>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</si>
  <si>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</si>
  <si>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</si>
  <si>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</si>
  <si>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</si>
  <si>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</si>
  <si>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</si>
  <si>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</si>
  <si>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</si>
  <si>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</si>
  <si>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</si>
  <si>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</si>
  <si>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</si>
  <si>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</si>
  <si>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</si>
  <si>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</si>
  <si>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</si>
  <si>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</si>
  <si>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</si>
  <si>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</si>
  <si>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</si>
  <si>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</si>
  <si>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</si>
  <si>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</si>
  <si>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</si>
  <si>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</si>
  <si>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</si>
  <si>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</si>
  <si>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</si>
  <si>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</si>
  <si>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</si>
  <si>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</si>
  <si>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</si>
  <si>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</si>
  <si>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</si>
  <si>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</si>
  <si>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</si>
  <si>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</si>
  <si>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</si>
  <si>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</si>
  <si>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</si>
  <si>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</si>
  <si>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</si>
  <si>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</si>
  <si>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</si>
  <si>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</si>
  <si>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</si>
  <si>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</si>
  <si>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</si>
  <si>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</si>
  <si>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</si>
  <si>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</si>
  <si>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</si>
  <si>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</si>
  <si>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</si>
  <si>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</si>
  <si>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</si>
  <si>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</si>
  <si>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</si>
  <si>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</si>
  <si>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</si>
  <si>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</si>
  <si>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</si>
  <si>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</si>
  <si>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</si>
  <si>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</si>
  <si>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</si>
  <si>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</si>
  <si>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</si>
  <si>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</si>
  <si>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</si>
  <si>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</si>
  <si>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</si>
  <si>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</si>
  <si>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</si>
  <si>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</si>
  <si>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</si>
  <si>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</si>
  <si>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</si>
  <si>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</si>
  <si>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</si>
  <si>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</si>
  <si>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</si>
  <si>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</si>
  <si>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</si>
  <si>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</si>
  <si>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</si>
  <si>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</si>
  <si>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</si>
  <si>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</si>
  <si>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</si>
  <si>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</si>
  <si>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</si>
  <si>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</si>
  <si>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</si>
  <si>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</si>
  <si>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</si>
  <si>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</si>
  <si>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</si>
  <si>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</si>
  <si>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</si>
  <si>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</si>
  <si>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</si>
  <si>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</si>
  <si>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</si>
  <si>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</si>
  <si>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</si>
  <si>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</si>
  <si>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</si>
  <si>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</si>
  <si>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</si>
  <si>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</si>
  <si>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</si>
  <si>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</si>
  <si>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</si>
  <si>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</si>
  <si>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</si>
  <si>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</si>
  <si>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</si>
  <si>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</si>
  <si>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</si>
  <si>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</si>
  <si>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</si>
  <si>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</si>
  <si>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</si>
  <si>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</si>
  <si>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</si>
  <si>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</si>
  <si>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</si>
  <si>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</si>
  <si>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</si>
  <si>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</si>
  <si>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</si>
  <si>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</si>
  <si>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</si>
  <si>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</si>
  <si>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</si>
  <si>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</si>
  <si>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</si>
  <si>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</si>
  <si>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</si>
  <si>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</si>
  <si>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</si>
  <si>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</si>
  <si>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</si>
  <si>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</si>
  <si>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</si>
  <si>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</si>
  <si>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</si>
  <si>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</si>
  <si>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</si>
  <si>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</si>
  <si>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</si>
  <si>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</si>
  <si>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</si>
  <si>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</si>
  <si>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</si>
  <si>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</si>
  <si>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</si>
  <si>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</si>
  <si>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</si>
  <si>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</si>
  <si>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</si>
  <si>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</si>
  <si>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</si>
  <si>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</si>
  <si>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</si>
  <si>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</si>
  <si>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</si>
  <si>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</si>
  <si>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</si>
  <si>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</si>
  <si>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</si>
  <si>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</si>
  <si>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</si>
  <si>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</si>
  <si>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</si>
  <si>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</si>
  <si>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</si>
  <si>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</si>
  <si>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</si>
  <si>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</si>
  <si>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</si>
  <si>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</si>
  <si>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</si>
  <si>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</si>
  <si>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</si>
  <si>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</si>
  <si>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</si>
  <si>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</si>
  <si>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</si>
  <si>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</si>
  <si>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</si>
  <si>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</si>
  <si>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</si>
  <si>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</si>
  <si>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</si>
  <si>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</si>
  <si>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</si>
  <si>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</si>
  <si>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</si>
  <si>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</si>
  <si>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</si>
  <si>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</si>
  <si>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</si>
  <si>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</si>
  <si>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</si>
  <si>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</si>
  <si>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</si>
  <si>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</si>
  <si>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</si>
  <si>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</si>
  <si>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</si>
  <si>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</si>
  <si>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</si>
  <si>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</si>
  <si>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</si>
  <si>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</si>
  <si>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</si>
  <si>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</si>
  <si>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</si>
  <si>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</si>
  <si>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</si>
  <si>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</si>
  <si>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</si>
  <si>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</si>
  <si>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</si>
  <si>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</si>
  <si>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</si>
  <si>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</si>
  <si>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</si>
  <si>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</si>
  <si>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</si>
  <si>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</si>
  <si>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</si>
  <si>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</si>
  <si>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</si>
  <si>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</si>
  <si>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</si>
  <si>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</si>
  <si>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</si>
  <si>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</si>
  <si>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</si>
  <si>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</si>
  <si>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</si>
  <si>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</si>
  <si>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</si>
  <si>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</si>
  <si>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</si>
  <si>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</si>
  <si>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</si>
  <si>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</si>
  <si>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</si>
  <si>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</si>
  <si>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</si>
  <si>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</si>
  <si>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</si>
  <si>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</si>
  <si>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</si>
  <si>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</si>
  <si>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</si>
  <si>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</si>
  <si>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</si>
  <si>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</si>
  <si>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</si>
  <si>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</si>
  <si>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</si>
  <si>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</si>
  <si>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</si>
  <si>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</si>
  <si>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</si>
  <si>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</si>
  <si>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</si>
  <si>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</si>
  <si>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</si>
  <si>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</si>
  <si>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</si>
  <si>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</si>
  <si>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</si>
  <si>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</si>
  <si>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</si>
  <si>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</si>
  <si>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</si>
  <si>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</si>
  <si>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</si>
  <si>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</si>
  <si>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</si>
  <si>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</si>
  <si>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</si>
  <si>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</si>
  <si>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</si>
  <si>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</si>
  <si>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</si>
  <si>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</si>
  <si>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</si>
  <si>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</si>
  <si>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</si>
  <si>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</si>
  <si>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</si>
  <si>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</si>
  <si>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</si>
  <si>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</si>
  <si>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</si>
  <si>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</si>
  <si>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</si>
  <si>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</si>
  <si>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</si>
  <si>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</si>
  <si>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</si>
  <si>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</si>
  <si>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</si>
  <si>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</si>
  <si>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</si>
  <si>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</si>
  <si>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</si>
  <si>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</si>
  <si>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</si>
  <si>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</si>
  <si>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</si>
  <si>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</si>
  <si>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</si>
  <si>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</si>
  <si>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</si>
  <si>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</si>
  <si>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</si>
  <si>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</si>
  <si>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</si>
  <si>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</si>
  <si>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</si>
  <si>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</si>
  <si>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</si>
  <si>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</si>
  <si>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</si>
  <si>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</si>
  <si>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</si>
  <si>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</si>
  <si>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</si>
  <si>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</si>
  <si>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</si>
  <si>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</si>
  <si>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</si>
  <si>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</si>
  <si>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</si>
  <si>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</si>
  <si>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</si>
  <si>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</si>
  <si>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</si>
  <si>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</si>
  <si>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</si>
  <si>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</si>
  <si>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</si>
  <si>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</si>
  <si>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</si>
  <si>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</si>
  <si>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</si>
  <si>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</si>
  <si>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</si>
  <si>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</si>
  <si>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</si>
  <si>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</si>
  <si>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</si>
  <si>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</si>
  <si>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</si>
  <si>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</si>
  <si>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</si>
  <si>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</si>
  <si>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</si>
  <si>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</si>
  <si>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</si>
  <si>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</si>
  <si>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</si>
  <si>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</si>
  <si>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</si>
  <si>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</si>
  <si>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</si>
  <si>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</si>
  <si>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</si>
  <si>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</si>
  <si>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</si>
  <si>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</si>
  <si>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</si>
  <si>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</si>
  <si>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</si>
  <si>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</si>
  <si>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</si>
  <si>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</si>
  <si>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</si>
  <si>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</si>
  <si>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</si>
  <si>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</si>
  <si>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</si>
  <si>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</si>
  <si>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</si>
  <si>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</si>
  <si>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</si>
  <si>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</si>
  <si>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</si>
  <si>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</si>
  <si>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</si>
  <si>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</si>
  <si>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</si>
  <si>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</si>
  <si>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</si>
  <si>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</si>
  <si>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</si>
  <si>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</si>
  <si>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</si>
  <si>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</si>
  <si>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</si>
  <si>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</si>
  <si>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</si>
  <si>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</si>
  <si>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</si>
  <si>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</si>
  <si>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</si>
  <si>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</si>
  <si>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</si>
  <si>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</si>
  <si>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</si>
  <si>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</si>
  <si>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</si>
  <si>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</si>
  <si>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</si>
  <si>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</si>
  <si>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</si>
  <si>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</si>
  <si>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</si>
  <si>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</si>
  <si>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</si>
  <si>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</si>
  <si>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</si>
  <si>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</si>
  <si>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</si>
  <si>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</si>
  <si>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</si>
  <si>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</si>
  <si>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</si>
  <si>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</si>
  <si>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</si>
  <si>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</si>
  <si>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</si>
  <si>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</si>
  <si>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</si>
  <si>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</si>
  <si>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</si>
  <si>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</si>
  <si>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</si>
  <si>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</si>
  <si>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</si>
  <si>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</si>
  <si>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</si>
  <si>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</si>
  <si>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</si>
  <si>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</si>
  <si>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</si>
  <si>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</si>
  <si>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</si>
  <si>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</si>
  <si>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</si>
  <si>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</si>
  <si>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</si>
  <si>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</si>
  <si>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</si>
  <si>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</si>
  <si>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</si>
  <si>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</si>
  <si>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</si>
  <si>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</si>
  <si>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</si>
  <si>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</si>
  <si>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</si>
  <si>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</si>
  <si>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</si>
  <si>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</si>
  <si>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</si>
  <si>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</si>
  <si>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</si>
  <si>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</si>
  <si>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</si>
  <si>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</si>
  <si>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</si>
  <si>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</si>
  <si>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</si>
  <si>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</si>
  <si>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</si>
  <si>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</si>
  <si>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</si>
  <si>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</si>
  <si>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</si>
  <si>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</si>
  <si>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</si>
  <si>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</si>
  <si>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</si>
  <si>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</si>
  <si>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</si>
  <si>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</si>
  <si>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</si>
  <si>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</si>
  <si>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</si>
  <si>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</si>
  <si>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</si>
  <si>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</si>
  <si>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</si>
  <si>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</si>
  <si>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</si>
  <si>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</si>
  <si>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</si>
  <si>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</si>
  <si>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</si>
  <si>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</si>
  <si>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</si>
  <si>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</si>
  <si>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</si>
  <si>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</si>
  <si>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</si>
  <si>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</si>
  <si>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</si>
  <si>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</si>
  <si>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</si>
  <si>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</si>
  <si>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</si>
  <si>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</si>
  <si>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</si>
  <si>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</si>
  <si>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</si>
  <si>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</si>
  <si>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</si>
  <si>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</si>
  <si>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</si>
  <si>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</si>
  <si>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</si>
  <si>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</si>
  <si>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</si>
  <si>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</si>
  <si>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</si>
  <si>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</si>
  <si>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</si>
  <si>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</si>
  <si>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</si>
  <si>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</si>
  <si>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</si>
  <si>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</si>
  <si>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</si>
  <si>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</si>
  <si>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</si>
  <si>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</si>
  <si>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</si>
  <si>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</si>
  <si>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</si>
  <si>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</si>
  <si>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</si>
  <si>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</si>
  <si>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</si>
  <si>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</si>
  <si>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</si>
  <si>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</si>
  <si>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</si>
  <si>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</si>
  <si>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</si>
  <si>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</si>
  <si>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</si>
  <si>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</si>
  <si>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</si>
  <si>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</si>
  <si>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</si>
  <si>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</si>
  <si>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</si>
  <si>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</si>
  <si>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</si>
  <si>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</si>
  <si>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</si>
  <si>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</si>
  <si>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</si>
  <si>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</si>
  <si>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</si>
  <si>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</si>
  <si>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</si>
  <si>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</si>
  <si>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</si>
  <si>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</si>
  <si>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</si>
  <si>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</si>
  <si>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</si>
  <si>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</si>
  <si>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</si>
  <si>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</si>
  <si>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</si>
  <si>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</si>
  <si>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</si>
  <si>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</si>
  <si>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</si>
  <si>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</si>
  <si>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</si>
  <si>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</si>
  <si>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</si>
  <si>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</si>
  <si>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</si>
  <si>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</si>
  <si>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</si>
  <si>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</si>
  <si>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</si>
  <si>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</si>
  <si>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</si>
  <si>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</si>
  <si>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</si>
  <si>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</si>
  <si>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</si>
  <si>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</si>
  <si>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</si>
  <si>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</si>
  <si>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</si>
  <si>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</si>
  <si>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</si>
  <si>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</si>
  <si>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</si>
  <si>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</si>
  <si>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</si>
  <si>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</si>
  <si>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</si>
  <si>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</si>
  <si>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</si>
  <si>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</si>
  <si>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</si>
  <si>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</si>
  <si>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</si>
  <si>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</si>
  <si>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</si>
  <si>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</si>
  <si>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</si>
  <si>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</si>
  <si>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</si>
  <si>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</si>
  <si>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</si>
  <si>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</si>
  <si>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</si>
  <si>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</si>
  <si>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</si>
  <si>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</si>
  <si>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</si>
  <si>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</si>
  <si>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</si>
  <si>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</si>
  <si>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</si>
  <si>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</si>
  <si>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</si>
  <si>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</si>
  <si>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</si>
  <si>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</si>
  <si>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</si>
  <si>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</si>
  <si>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</si>
  <si>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</si>
  <si>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</si>
  <si>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</si>
  <si>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</si>
  <si>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</si>
  <si>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</si>
  <si>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</si>
  <si>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</si>
  <si>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</si>
  <si>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</si>
  <si>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</si>
  <si>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</si>
  <si>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</si>
  <si>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</si>
  <si>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</si>
  <si>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</si>
  <si>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</si>
  <si>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</si>
  <si>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</si>
  <si>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</si>
  <si>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</si>
  <si>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</si>
  <si>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</si>
  <si>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</si>
  <si>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</si>
  <si>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</si>
  <si>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</si>
  <si>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</si>
  <si>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</si>
  <si>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</si>
  <si>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</si>
  <si>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</si>
  <si>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</si>
  <si>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</si>
  <si>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</si>
  <si>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</si>
  <si>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</si>
  <si>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</si>
  <si>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</si>
  <si>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</si>
  <si>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</si>
  <si>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</si>
  <si>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</si>
  <si>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</si>
  <si>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</si>
  <si>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</si>
  <si>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</si>
  <si>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</si>
  <si>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</si>
  <si>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</si>
  <si>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</si>
  <si>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</si>
  <si>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</si>
  <si>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</si>
  <si>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</si>
  <si>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</si>
  <si>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</si>
  <si>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</si>
  <si>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</si>
  <si>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</si>
  <si>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</si>
  <si>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</si>
  <si>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</si>
  <si>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</si>
  <si>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</si>
  <si>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</si>
  <si>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</si>
  <si>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</si>
  <si>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</si>
  <si>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</si>
  <si>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</si>
  <si>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</si>
  <si>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</si>
  <si>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</si>
  <si>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</si>
  <si>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</si>
  <si>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</si>
  <si>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</si>
  <si>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</si>
  <si>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</si>
  <si>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</si>
  <si>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</si>
  <si>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</si>
  <si>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</si>
  <si>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</si>
  <si>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</si>
  <si>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</si>
  <si>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</si>
  <si>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</si>
  <si>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</si>
  <si>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</si>
  <si>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</si>
  <si>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</si>
  <si>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</si>
  <si>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</si>
  <si>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</si>
  <si>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</si>
  <si>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</si>
  <si>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</si>
  <si>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</si>
  <si>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</si>
  <si>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</si>
  <si>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</si>
  <si>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</si>
  <si>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</si>
  <si>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</si>
  <si>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</si>
  <si>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</si>
  <si>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</si>
  <si>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</si>
  <si>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</si>
  <si>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</si>
  <si>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</si>
  <si>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</si>
  <si>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</si>
  <si>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</si>
  <si>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</si>
  <si>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</si>
  <si>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</si>
  <si>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</si>
  <si>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</si>
  <si>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</si>
  <si>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</si>
  <si>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</si>
  <si>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</si>
  <si>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</si>
  <si>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</si>
  <si>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</si>
  <si>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</si>
  <si>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</si>
  <si>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</si>
  <si>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</si>
  <si>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</si>
  <si>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</si>
  <si>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</si>
  <si>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</si>
  <si>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</si>
  <si>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</si>
  <si>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</si>
  <si>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</si>
  <si>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</si>
  <si>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</si>
  <si>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</si>
  <si>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</si>
  <si>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</si>
  <si>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</si>
  <si>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</si>
  <si>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</si>
  <si>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</si>
  <si>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</si>
  <si>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</si>
  <si>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</si>
  <si>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</si>
  <si>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</si>
  <si>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</si>
  <si>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</si>
  <si>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</si>
  <si>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</si>
  <si>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</si>
  <si>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</si>
  <si>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</si>
  <si>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</si>
  <si>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</si>
  <si>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</si>
  <si>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</si>
  <si>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</si>
  <si>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</si>
  <si>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</si>
  <si>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</si>
  <si>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</si>
  <si>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</si>
  <si>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</si>
  <si>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</si>
  <si>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</si>
  <si>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</si>
  <si>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</si>
  <si>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</si>
  <si>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</si>
  <si>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</si>
  <si>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</si>
  <si>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</si>
  <si>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</si>
  <si>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</si>
  <si>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</si>
  <si>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</si>
  <si>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</si>
  <si>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</si>
  <si>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</si>
  <si>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</si>
  <si>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</si>
  <si>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</si>
  <si>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</si>
  <si>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</si>
  <si>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</si>
  <si>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</si>
  <si>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</si>
  <si>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</si>
  <si>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</si>
  <si>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</si>
  <si>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</si>
  <si>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</si>
  <si>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</si>
  <si>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</si>
  <si>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</si>
  <si>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</si>
  <si>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</si>
  <si>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</si>
  <si>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</si>
  <si>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</si>
  <si>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</si>
  <si>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</si>
  <si>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</si>
  <si>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</si>
  <si>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</si>
  <si>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</si>
  <si>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</si>
  <si>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</si>
  <si>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</si>
  <si>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</si>
  <si>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</si>
  <si>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</si>
  <si>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</si>
  <si>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</si>
  <si>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</si>
  <si>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</si>
  <si>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</si>
  <si>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</si>
  <si>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</si>
  <si>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</si>
  <si>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</si>
  <si>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</si>
  <si>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</si>
  <si>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</si>
  <si>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</si>
  <si>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</si>
  <si>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</si>
  <si>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</si>
  <si>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</si>
  <si>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</si>
  <si>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</si>
  <si>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</si>
  <si>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</si>
  <si>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</si>
  <si>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</si>
  <si>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</si>
  <si>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</si>
  <si>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</si>
  <si>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</si>
  <si>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</si>
  <si>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</si>
  <si>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</si>
  <si>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</si>
  <si>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</si>
  <si>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</si>
  <si>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</si>
  <si>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</si>
  <si>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</si>
  <si>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</si>
  <si>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</si>
  <si>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</si>
  <si>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</si>
  <si>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</si>
  <si>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</si>
  <si>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</si>
  <si>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</si>
  <si>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</si>
  <si>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</si>
  <si>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</si>
  <si>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</si>
  <si>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</si>
  <si>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</si>
  <si>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</si>
  <si>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</si>
  <si>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</si>
  <si>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</si>
  <si>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</si>
  <si>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</si>
  <si>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</si>
  <si>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</si>
  <si>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</si>
  <si>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</si>
  <si>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</si>
  <si>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</si>
  <si>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</si>
  <si>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</si>
  <si>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</si>
  <si>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</si>
  <si>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</si>
  <si>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</si>
  <si>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</si>
  <si>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</si>
  <si>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</si>
  <si>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</si>
  <si>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</si>
  <si>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</si>
  <si>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</si>
  <si>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</si>
  <si>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</si>
  <si>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</si>
  <si>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</si>
  <si>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</si>
  <si>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</si>
  <si>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</si>
  <si>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</si>
  <si>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</si>
  <si>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</si>
  <si>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</si>
  <si>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</si>
  <si>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</si>
  <si>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</si>
  <si>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</si>
  <si>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</si>
  <si>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</si>
  <si>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</si>
  <si>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</si>
  <si>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</si>
  <si>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</si>
  <si>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</si>
  <si>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</si>
  <si>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</si>
  <si>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</si>
  <si>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</si>
  <si>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</si>
  <si>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</si>
  <si>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</si>
  <si>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</si>
  <si>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</si>
  <si>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</si>
  <si>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</si>
  <si>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</si>
  <si>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</si>
  <si>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</si>
  <si>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</si>
  <si>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</si>
  <si>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</si>
  <si>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</si>
  <si>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</si>
  <si>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</si>
  <si>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</si>
  <si>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</si>
  <si>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</si>
  <si>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</si>
  <si>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</si>
  <si>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</si>
  <si>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</si>
  <si>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</si>
  <si>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</si>
  <si>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</si>
  <si>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</si>
  <si>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</si>
  <si>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</si>
  <si>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</si>
  <si>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</si>
  <si>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</si>
  <si>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</si>
  <si>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</si>
  <si>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</si>
  <si>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</si>
  <si>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</si>
  <si>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</si>
  <si>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</si>
  <si>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</si>
  <si>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</si>
  <si>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</si>
  <si>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</si>
  <si>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</si>
  <si>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</si>
  <si>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</si>
  <si>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</si>
  <si>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</si>
  <si>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</si>
  <si>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</si>
  <si>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</si>
  <si>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</si>
  <si>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</si>
  <si>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</si>
  <si>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</si>
  <si>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</si>
  <si>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</si>
  <si>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</si>
  <si>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</si>
  <si>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</si>
  <si>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</si>
  <si>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</si>
  <si>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</si>
  <si>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</si>
  <si>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</si>
  <si>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</si>
  <si>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</si>
  <si>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</si>
  <si>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</si>
  <si>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</si>
  <si>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</si>
  <si>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</si>
  <si>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</si>
  <si>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</si>
  <si>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</si>
  <si>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</si>
  <si>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</si>
  <si>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</si>
  <si>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</si>
  <si>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</si>
  <si>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</si>
  <si>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</si>
  <si>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</si>
  <si>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</si>
  <si>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</si>
  <si>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</si>
  <si>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</si>
  <si>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</si>
  <si>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</si>
  <si>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</si>
  <si>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</si>
  <si>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</si>
  <si>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</si>
  <si>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</si>
  <si>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</si>
  <si>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</si>
  <si>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</si>
  <si>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</si>
  <si>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</si>
  <si>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</si>
  <si>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</si>
  <si>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</si>
  <si>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</si>
  <si>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</si>
  <si>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</si>
  <si>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</si>
  <si>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</si>
  <si>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</si>
  <si>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</si>
  <si>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</si>
  <si>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</si>
  <si>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</si>
  <si>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</si>
  <si>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</si>
  <si>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</si>
  <si>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</si>
  <si>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</si>
  <si>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</si>
  <si>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</si>
  <si>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</si>
  <si>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</si>
  <si>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</si>
  <si>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</si>
  <si>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</si>
  <si>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</si>
  <si>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</si>
  <si>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</si>
  <si>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</si>
  <si>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</si>
  <si>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</si>
  <si>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</si>
  <si>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</si>
  <si>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</si>
  <si>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</si>
  <si>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</si>
  <si>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</si>
  <si>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</si>
  <si>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</si>
  <si>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</si>
  <si>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</si>
  <si>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</si>
  <si>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</si>
  <si>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</si>
  <si>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</si>
  <si>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</si>
  <si>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</si>
  <si>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</si>
  <si>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</si>
  <si>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</si>
  <si>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</si>
  <si>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</si>
  <si>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</si>
  <si>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</si>
  <si>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</si>
  <si>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</si>
  <si>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</si>
  <si>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</si>
  <si>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</si>
  <si>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</si>
  <si>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</si>
  <si>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</si>
  <si>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</si>
  <si>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</si>
  <si>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</si>
  <si>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</si>
  <si>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</si>
  <si>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</si>
  <si>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</si>
  <si>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</si>
  <si>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</si>
  <si>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</si>
  <si>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</si>
  <si>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</si>
  <si>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</si>
  <si>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</si>
  <si>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</si>
  <si>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</si>
  <si>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</si>
  <si>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</si>
  <si>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</si>
  <si>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</si>
  <si>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</si>
  <si>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</si>
  <si>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</si>
  <si>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</si>
  <si>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</si>
  <si>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</si>
  <si>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</si>
  <si>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</si>
  <si>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</si>
  <si>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</si>
  <si>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</si>
  <si>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</si>
  <si>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</si>
  <si>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</si>
  <si>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</si>
  <si>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</si>
  <si>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</si>
  <si>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</si>
  <si>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</si>
  <si>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</si>
  <si>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</si>
  <si>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</si>
  <si>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</si>
  <si>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</si>
  <si>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</si>
  <si>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</si>
  <si>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</si>
  <si>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</si>
  <si>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</si>
  <si>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</si>
  <si>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</si>
  <si>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</si>
  <si>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</si>
  <si>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</si>
  <si>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</si>
  <si>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</si>
  <si>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</si>
  <si>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</si>
  <si>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</si>
  <si>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</si>
  <si>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</si>
  <si>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</si>
  <si>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</si>
  <si>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</si>
  <si>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</si>
  <si>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</si>
  <si>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</si>
  <si>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</si>
  <si>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</si>
  <si>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</si>
  <si>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</si>
  <si>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</si>
  <si>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</si>
  <si>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</si>
  <si>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</si>
  <si>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</si>
  <si>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</si>
  <si>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</si>
  <si>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</si>
  <si>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</si>
  <si>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</si>
  <si>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</si>
  <si>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</si>
  <si>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</si>
  <si>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</si>
  <si>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</si>
  <si>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</si>
  <si>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</si>
  <si>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</si>
  <si>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</si>
  <si>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</si>
  <si>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</si>
  <si>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</si>
  <si>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</si>
  <si>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</si>
  <si>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</si>
  <si>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</si>
  <si>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</si>
  <si>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</si>
  <si>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</si>
  <si>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</si>
  <si>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</si>
  <si>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</si>
  <si>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</si>
  <si>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</si>
  <si>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</si>
  <si>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</si>
  <si>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</si>
  <si>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</si>
  <si>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</si>
  <si>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</si>
  <si>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</si>
  <si>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</si>
  <si>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</si>
  <si>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</si>
  <si>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</si>
  <si>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</si>
  <si>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</si>
  <si>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</si>
  <si>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</si>
  <si>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</si>
  <si>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</si>
  <si>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</si>
  <si>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</si>
  <si>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</si>
  <si>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</si>
  <si>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</si>
  <si>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</si>
  <si>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</si>
  <si>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</si>
  <si>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</si>
  <si>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</si>
  <si>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</si>
  <si>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</si>
  <si>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</si>
  <si>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</si>
  <si>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</si>
  <si>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</si>
  <si>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</si>
  <si>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</si>
  <si>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</si>
  <si>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</si>
  <si>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</si>
  <si>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</si>
  <si>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</si>
  <si>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</si>
  <si>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</si>
  <si>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</si>
  <si>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</si>
  <si>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</si>
  <si>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</si>
  <si>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</si>
  <si>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</si>
  <si>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</si>
  <si>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</si>
  <si>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</si>
  <si>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</si>
  <si>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</si>
  <si>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</si>
  <si>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</si>
  <si>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</si>
  <si>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</si>
  <si>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</si>
  <si>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</si>
  <si>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</si>
  <si>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</si>
  <si>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</si>
  <si>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</si>
  <si>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</si>
  <si>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</si>
  <si>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</si>
  <si>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</si>
  <si>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</si>
  <si>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</si>
  <si>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</si>
  <si>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</si>
  <si>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</si>
  <si>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</si>
  <si>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</si>
  <si>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</si>
  <si>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</si>
  <si>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</si>
  <si>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</si>
  <si>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</si>
  <si>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</si>
  <si>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</si>
  <si>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</si>
  <si>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</si>
  <si>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</si>
  <si>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</si>
  <si>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</si>
  <si>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</si>
  <si>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</si>
  <si>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</si>
  <si>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</si>
  <si>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</si>
  <si>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</si>
  <si>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</si>
  <si>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</si>
  <si>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</si>
  <si>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</si>
  <si>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</si>
  <si>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</si>
  <si>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</si>
  <si>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</si>
  <si>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</si>
  <si>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</si>
  <si>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</si>
  <si>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</si>
  <si>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</si>
  <si>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</si>
  <si>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</si>
  <si>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</si>
  <si>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</si>
  <si>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</si>
  <si>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</si>
  <si>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</si>
  <si>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</si>
  <si>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</si>
  <si>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</si>
  <si>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</si>
  <si>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</si>
  <si>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</si>
  <si>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</si>
  <si>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</si>
  <si>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</si>
  <si>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</si>
  <si>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</si>
  <si>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</si>
  <si>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</si>
  <si>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</si>
  <si>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</si>
  <si>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</si>
  <si>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</si>
  <si>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</si>
  <si>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</si>
  <si>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</si>
  <si>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</si>
  <si>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</si>
  <si>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</si>
  <si>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</si>
  <si>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</si>
  <si>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</si>
  <si>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</si>
  <si>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</si>
  <si>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</si>
  <si>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</si>
  <si>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</si>
  <si>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</si>
  <si>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</si>
  <si>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</si>
  <si>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</si>
  <si>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</si>
  <si>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</si>
  <si>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</si>
  <si>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</si>
  <si>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</si>
  <si>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</si>
  <si>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</si>
  <si>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</si>
  <si>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</si>
  <si>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</si>
  <si>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</si>
  <si>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</si>
  <si>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</si>
  <si>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</si>
  <si>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</si>
  <si>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</si>
  <si>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</si>
  <si>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</si>
  <si>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</si>
  <si>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</si>
  <si>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</si>
  <si>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</si>
  <si>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</si>
  <si>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</si>
  <si>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</si>
  <si>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</si>
  <si>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</si>
  <si>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</si>
  <si>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</si>
  <si>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</si>
  <si>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</si>
  <si>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</si>
  <si>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</si>
  <si>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</si>
  <si>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</si>
  <si>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</si>
  <si>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</si>
  <si>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</si>
  <si>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</si>
  <si>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</si>
  <si>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</si>
  <si>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</si>
  <si>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</si>
  <si>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</si>
  <si>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</si>
  <si>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</si>
  <si>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</si>
  <si>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</si>
  <si>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</si>
  <si>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</si>
  <si>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</si>
  <si>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</si>
  <si>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</si>
  <si>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</si>
  <si>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</si>
  <si>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</si>
  <si>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</si>
  <si>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</si>
  <si>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</si>
  <si>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</si>
  <si>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</si>
  <si>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</si>
  <si>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</si>
  <si>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</si>
  <si>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</si>
  <si>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</si>
  <si>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</si>
  <si>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</si>
  <si>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</si>
  <si>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</si>
  <si>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</si>
  <si>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</si>
  <si>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</si>
  <si>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</si>
  <si>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</si>
  <si>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</si>
  <si>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</si>
  <si>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</si>
  <si>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</si>
  <si>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</si>
  <si>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</si>
  <si>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</si>
  <si>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</si>
  <si>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</si>
  <si>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</si>
  <si>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</si>
  <si>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</si>
  <si>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</si>
  <si>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</si>
  <si>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</si>
  <si>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</si>
  <si>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</si>
  <si>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</si>
  <si>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</si>
  <si>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</si>
  <si>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</si>
  <si>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</si>
  <si>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</si>
  <si>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</si>
  <si>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</si>
  <si>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</si>
  <si>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</si>
  <si>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</si>
  <si>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</si>
  <si>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</si>
  <si>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</si>
  <si>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</si>
  <si>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</si>
  <si>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</si>
  <si>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</si>
  <si>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</si>
  <si>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</si>
  <si>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</si>
  <si>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</si>
  <si>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</si>
  <si>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</si>
  <si>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</si>
  <si>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</si>
  <si>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</si>
  <si>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</si>
  <si>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</si>
  <si>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</si>
  <si>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</si>
  <si>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</si>
  <si>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</si>
  <si>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</si>
  <si>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</si>
  <si>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</si>
  <si>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</si>
  <si>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</si>
  <si>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</si>
  <si>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</si>
  <si>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</si>
  <si>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</si>
  <si>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</si>
  <si>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</si>
  <si>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</si>
  <si>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</si>
  <si>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</si>
  <si>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</si>
  <si>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</si>
  <si>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</si>
  <si>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</si>
  <si>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</si>
  <si>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</si>
  <si>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</si>
  <si>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</si>
  <si>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</si>
  <si>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</si>
  <si>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</si>
  <si>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</si>
  <si>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</si>
  <si>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</si>
  <si>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</si>
  <si>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</si>
  <si>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</si>
  <si>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</si>
  <si>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</si>
  <si>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</si>
  <si>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</si>
  <si>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</si>
  <si>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</si>
  <si>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</si>
  <si>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</si>
  <si>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</si>
  <si>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</si>
  <si>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</si>
  <si>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</si>
  <si>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</si>
  <si>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</si>
  <si>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</si>
  <si>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</si>
  <si>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</si>
  <si>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</si>
  <si>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</si>
  <si>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</si>
  <si>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</si>
  <si>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</si>
  <si>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</si>
  <si>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</si>
  <si>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</si>
  <si>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</si>
  <si>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</si>
  <si>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</si>
  <si>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</si>
  <si>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</si>
  <si>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</si>
  <si>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</si>
  <si>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</si>
  <si>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</si>
  <si>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</si>
  <si>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</si>
  <si>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</si>
  <si>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</si>
  <si>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</si>
  <si>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</si>
  <si>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</si>
  <si>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</si>
  <si>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</si>
  <si>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</si>
  <si>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</si>
  <si>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</si>
  <si>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</si>
  <si>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</si>
  <si>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</si>
  <si>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</si>
  <si>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</si>
  <si>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</si>
  <si>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</si>
  <si>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</si>
  <si>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</si>
  <si>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</si>
  <si>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</si>
  <si>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</si>
  <si>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</si>
  <si>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</si>
  <si>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</si>
  <si>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</si>
  <si>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</si>
  <si>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</si>
  <si>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</si>
  <si>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</si>
  <si>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</si>
  <si>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</si>
  <si>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</si>
  <si>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</si>
  <si>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</si>
  <si>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</si>
  <si>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</si>
  <si>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</si>
  <si>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</si>
  <si>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</si>
  <si>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</si>
  <si>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</si>
  <si>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</si>
  <si>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</si>
  <si>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</si>
  <si>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</si>
  <si>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</si>
  <si>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</si>
  <si>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</si>
  <si>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</si>
  <si>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</si>
  <si>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</si>
  <si>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</si>
  <si>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</si>
  <si>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</si>
  <si>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</si>
  <si>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</si>
  <si>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</si>
  <si>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</si>
  <si>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</si>
  <si>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</si>
  <si>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</si>
  <si>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</si>
  <si>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</si>
  <si>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</si>
  <si>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</si>
  <si>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</si>
  <si>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</si>
  <si>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</si>
  <si>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</si>
  <si>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</si>
  <si>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</si>
  <si>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</si>
  <si>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</si>
  <si>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</si>
  <si>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</si>
  <si>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</si>
  <si>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</si>
  <si>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</si>
  <si>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</si>
  <si>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</si>
  <si>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</si>
  <si>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</si>
  <si>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</si>
  <si>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</si>
  <si>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</si>
  <si>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</si>
  <si>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</si>
  <si>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</si>
  <si>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</si>
  <si>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</si>
  <si>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</si>
  <si>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</si>
  <si>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</si>
  <si>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</si>
  <si>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</si>
  <si>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</si>
  <si>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</si>
  <si>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</si>
  <si>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</si>
  <si>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</si>
  <si>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</si>
  <si>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</si>
  <si>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</si>
  <si>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</si>
  <si>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</si>
  <si>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</si>
  <si>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</si>
  <si>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</si>
  <si>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</si>
  <si>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</si>
  <si>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</si>
  <si>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</si>
  <si>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</si>
  <si>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</si>
  <si>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</si>
  <si>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</si>
  <si>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</si>
  <si>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</si>
  <si>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</si>
  <si>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</si>
  <si>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</si>
  <si>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</si>
  <si>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</si>
  <si>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</si>
  <si>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</si>
  <si>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</si>
  <si>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</si>
  <si>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</si>
  <si>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</si>
  <si>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</si>
  <si>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</si>
  <si>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</si>
  <si>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</si>
  <si>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</si>
  <si>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</si>
  <si>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</si>
  <si>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</si>
  <si>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</si>
  <si>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</si>
  <si>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</si>
  <si>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</si>
  <si>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</si>
  <si>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</si>
  <si>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</si>
  <si>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</si>
  <si>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</si>
  <si>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</si>
  <si>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</si>
  <si>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</si>
  <si>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</si>
  <si>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</si>
  <si>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</si>
  <si>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</si>
  <si>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</si>
  <si>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</si>
  <si>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</si>
  <si>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</si>
  <si>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</si>
  <si>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</si>
  <si>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</si>
  <si>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</si>
  <si>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</si>
  <si>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</si>
  <si>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</si>
  <si>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</si>
  <si>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</si>
  <si>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</si>
  <si>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</si>
  <si>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</si>
  <si>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</si>
  <si>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</si>
  <si>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</si>
  <si>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</si>
  <si>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</si>
  <si>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</si>
  <si>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</si>
  <si>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</si>
  <si>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</si>
  <si>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</si>
  <si>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</si>
  <si>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</si>
  <si>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</si>
  <si>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</si>
  <si>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</si>
  <si>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</si>
  <si>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</si>
  <si>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</si>
  <si>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</si>
  <si>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</si>
  <si>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</si>
  <si>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</si>
  <si>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</si>
  <si>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</si>
  <si>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</si>
  <si>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</si>
  <si>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</si>
  <si>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</si>
  <si>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</si>
  <si>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</si>
  <si>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</si>
  <si>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</si>
  <si>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</si>
  <si>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</si>
  <si>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</si>
  <si>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</si>
  <si>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</si>
  <si>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</si>
  <si>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</si>
  <si>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</si>
  <si>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</si>
  <si>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</si>
  <si>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</si>
  <si>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</si>
  <si>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</si>
  <si>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</si>
  <si>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</si>
  <si>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</si>
  <si>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</si>
  <si>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</si>
  <si>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</si>
  <si>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</si>
  <si>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</si>
  <si>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</si>
  <si>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</si>
  <si>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</si>
  <si>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</si>
  <si>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</si>
  <si>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</si>
  <si>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</si>
  <si>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</si>
  <si>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</si>
  <si>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</si>
  <si>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</si>
  <si>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</si>
  <si>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</si>
  <si>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</si>
  <si>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</si>
  <si>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</si>
  <si>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</si>
  <si>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</si>
  <si>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</si>
  <si>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</si>
  <si>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</si>
  <si>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</si>
  <si>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</si>
  <si>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</si>
  <si>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</si>
  <si>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</si>
  <si>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</si>
  <si>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</si>
  <si>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</si>
  <si>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</si>
  <si>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</si>
  <si>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</si>
  <si>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</si>
  <si>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</si>
  <si>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</si>
  <si>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</si>
  <si>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</si>
  <si>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</si>
  <si>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</si>
  <si>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</si>
  <si>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</si>
  <si>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</si>
  <si>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</si>
  <si>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</si>
  <si>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</si>
  <si>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</si>
  <si>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</si>
  <si>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</si>
  <si>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</si>
  <si>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</si>
  <si>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</si>
  <si>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</si>
  <si>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</si>
  <si>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</si>
  <si>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</si>
  <si>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</si>
  <si>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</si>
  <si>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</si>
  <si>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</si>
  <si>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</si>
  <si>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</si>
  <si>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</si>
  <si>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</si>
  <si>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</si>
  <si>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</si>
  <si>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</si>
  <si>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</si>
  <si>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</si>
  <si>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</si>
  <si>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</si>
  <si>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</si>
  <si>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</si>
  <si>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</si>
  <si>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</si>
  <si>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</si>
  <si>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</si>
  <si>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</si>
  <si>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</si>
  <si>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</si>
  <si>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</si>
  <si>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</si>
  <si>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</si>
  <si>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</si>
  <si>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</si>
  <si>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</si>
  <si>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</si>
  <si>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</si>
  <si>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</si>
  <si>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</si>
  <si>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</si>
  <si>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</si>
  <si>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</si>
  <si>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</si>
  <si>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</si>
  <si>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</si>
  <si>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</si>
  <si>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</si>
  <si>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</si>
  <si>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</si>
  <si>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</si>
  <si>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</si>
  <si>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</si>
  <si>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</si>
  <si>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</si>
  <si>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</si>
  <si>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</si>
  <si>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</si>
  <si>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</si>
  <si>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</si>
  <si>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</si>
  <si>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</si>
  <si>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</si>
  <si>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</si>
  <si>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</si>
  <si>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</si>
  <si>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</si>
  <si>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</si>
  <si>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</si>
  <si>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</si>
  <si>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</si>
  <si>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</si>
  <si>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</si>
  <si>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</si>
  <si>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</si>
  <si>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</si>
  <si>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</si>
  <si>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</si>
  <si>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</si>
  <si>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</si>
  <si>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</si>
  <si>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</si>
  <si>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</si>
  <si>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</si>
  <si>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</si>
  <si>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</si>
  <si>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</si>
  <si>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</si>
  <si>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</si>
  <si>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</si>
  <si>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</si>
  <si>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</si>
  <si>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</si>
  <si>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</si>
  <si>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</si>
  <si>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</si>
  <si>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</si>
  <si>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</si>
  <si>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</si>
  <si>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</si>
  <si>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</si>
  <si>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</si>
  <si>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</si>
  <si>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</si>
  <si>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</si>
  <si>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</si>
  <si>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</si>
  <si>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</si>
  <si>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</si>
  <si>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</si>
  <si>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</si>
  <si>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</si>
  <si>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</si>
  <si>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</si>
  <si>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</si>
  <si>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</si>
  <si>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</si>
  <si>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</si>
  <si>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</si>
  <si>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</si>
  <si>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</si>
  <si>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</si>
  <si>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</si>
  <si>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</si>
  <si>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</si>
  <si>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</si>
  <si>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</si>
  <si>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</si>
  <si>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</si>
  <si>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</si>
  <si>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</si>
  <si>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</si>
  <si>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</si>
  <si>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</si>
  <si>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</si>
  <si>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</si>
  <si>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</si>
  <si>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</si>
  <si>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</si>
  <si>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</si>
  <si>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</si>
  <si>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</si>
  <si>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</si>
  <si>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</si>
  <si>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</si>
  <si>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</si>
  <si>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</si>
  <si>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</si>
  <si>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</si>
  <si>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</si>
  <si>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</si>
  <si>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</si>
  <si>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</si>
  <si>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</si>
  <si>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</si>
  <si>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</si>
  <si>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</si>
  <si>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</si>
  <si>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</si>
  <si>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</si>
  <si>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</si>
  <si>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</si>
  <si>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</si>
  <si>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</si>
  <si>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</si>
  <si>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</si>
  <si>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</si>
  <si>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</si>
  <si>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</si>
  <si>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</si>
  <si>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</si>
  <si>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</si>
  <si>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</si>
  <si>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</si>
  <si>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</si>
  <si>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</si>
  <si>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</si>
  <si>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</si>
  <si>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</si>
  <si>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</si>
  <si>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</si>
  <si>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</si>
  <si>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</si>
  <si>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</si>
  <si>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</si>
  <si>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</si>
  <si>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</si>
  <si>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</si>
  <si>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</si>
  <si>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</si>
  <si>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</si>
  <si>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</si>
  <si>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</si>
  <si>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</si>
  <si>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</si>
  <si>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</si>
  <si>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</si>
  <si>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</si>
  <si>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</si>
  <si>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</si>
  <si>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</si>
  <si>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</si>
  <si>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</si>
  <si>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</si>
  <si>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</si>
  <si>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</si>
  <si>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</si>
  <si>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</si>
  <si>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</si>
  <si>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</si>
  <si>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</si>
  <si>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</si>
  <si>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</si>
  <si>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</si>
  <si>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</si>
  <si>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</si>
  <si>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</si>
  <si>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</si>
  <si>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</si>
  <si>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</si>
  <si>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</si>
  <si>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</si>
  <si>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</si>
  <si>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</si>
  <si>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</si>
  <si>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</si>
  <si>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</si>
  <si>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</si>
  <si>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</si>
  <si>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</si>
  <si>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</si>
  <si>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</si>
  <si>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</si>
  <si>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</si>
  <si>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</si>
  <si>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</si>
  <si>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</si>
  <si>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</si>
  <si>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</si>
  <si>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</si>
  <si>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</si>
  <si>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</si>
  <si>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</si>
  <si>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</si>
  <si>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</si>
  <si>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</si>
  <si>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</si>
  <si>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</si>
  <si>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</si>
  <si>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</si>
  <si>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</si>
  <si>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</si>
  <si>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</si>
  <si>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</si>
  <si>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</si>
  <si>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</si>
  <si>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</si>
  <si>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</si>
  <si>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</si>
  <si>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</si>
  <si>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</si>
  <si>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</si>
  <si>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</si>
  <si>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</si>
  <si>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</si>
  <si>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</si>
  <si>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</si>
  <si>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</si>
  <si>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</si>
  <si>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</si>
  <si>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</si>
  <si>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</si>
  <si>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</si>
  <si>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</si>
  <si>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</si>
  <si>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</si>
  <si>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</si>
  <si>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</si>
  <si>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</si>
  <si>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</si>
  <si>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</si>
  <si>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</si>
  <si>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</si>
  <si>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</si>
  <si>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</si>
  <si>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</si>
  <si>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</si>
  <si>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</si>
  <si>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</si>
  <si>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</si>
  <si>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</si>
  <si>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</si>
  <si>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</si>
  <si>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</si>
  <si>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</si>
  <si>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</si>
  <si>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</si>
  <si>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</si>
  <si>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</si>
  <si>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</si>
  <si>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</si>
  <si>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</si>
  <si>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</si>
  <si>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</si>
  <si>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</si>
  <si>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</si>
  <si>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</si>
  <si>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</si>
  <si>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</si>
  <si>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</si>
  <si>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</si>
  <si>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</si>
  <si>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</si>
  <si>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</si>
  <si>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</si>
  <si>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</si>
  <si>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</si>
  <si>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</si>
  <si>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</si>
  <si>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</si>
  <si>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</si>
  <si>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</si>
  <si>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</si>
  <si>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</si>
  <si>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</si>
  <si>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</si>
  <si>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</si>
  <si>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</si>
  <si>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</si>
  <si>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</si>
  <si>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</si>
  <si>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</si>
  <si>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</si>
  <si>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</si>
  <si>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</si>
  <si>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</si>
  <si>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</si>
  <si>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</si>
  <si>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</si>
  <si>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</si>
  <si>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</si>
  <si>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</si>
  <si>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</si>
  <si>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</si>
  <si>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</si>
  <si>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</si>
  <si>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</si>
  <si>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</si>
  <si>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</si>
  <si>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</si>
  <si>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</si>
  <si>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</si>
  <si>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</si>
  <si>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</si>
  <si>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</si>
  <si>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</si>
  <si>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</si>
  <si>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</si>
  <si>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</si>
  <si>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</si>
  <si>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</si>
  <si>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</si>
  <si>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</si>
  <si>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</si>
  <si>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</si>
  <si>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</si>
  <si>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</si>
  <si>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</si>
  <si>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</si>
  <si>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</si>
  <si>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</si>
  <si>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</si>
  <si>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</si>
  <si>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</si>
  <si>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</si>
  <si>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</si>
  <si>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</si>
  <si>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</si>
  <si>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</si>
  <si>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</si>
  <si>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</si>
  <si>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</si>
  <si>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</si>
  <si>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</si>
  <si>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</si>
  <si>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</si>
  <si>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</si>
  <si>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</si>
  <si>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</si>
  <si>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</si>
  <si>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</si>
  <si>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</si>
  <si>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</si>
  <si>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</si>
  <si>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</si>
  <si>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</si>
  <si>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</si>
  <si>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</si>
  <si>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</si>
  <si>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</si>
  <si>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</si>
  <si>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</si>
  <si>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</si>
  <si>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</si>
  <si>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</si>
  <si>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</si>
  <si>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</si>
  <si>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</si>
  <si>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</si>
  <si>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</si>
  <si>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</si>
  <si>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</si>
  <si>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</si>
  <si>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</si>
  <si>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</si>
  <si>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</si>
  <si>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</si>
  <si>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</si>
  <si>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</si>
  <si>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</si>
  <si>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</si>
  <si>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</si>
  <si>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</si>
  <si>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</si>
  <si>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</si>
  <si>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</si>
  <si>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</si>
  <si>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</si>
  <si>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</si>
  <si>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</si>
  <si>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</si>
  <si>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</si>
  <si>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</si>
  <si>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</si>
  <si>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</si>
  <si>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</si>
  <si>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</si>
  <si>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</si>
  <si>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</si>
  <si>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</si>
  <si>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</si>
  <si>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</si>
  <si>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</si>
  <si>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</si>
  <si>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</si>
  <si>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</si>
  <si>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</si>
  <si>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</si>
  <si>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</si>
  <si>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</si>
  <si>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</si>
  <si>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</si>
  <si>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</si>
  <si>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</si>
  <si>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</si>
  <si>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</si>
  <si>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</si>
  <si>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</si>
  <si>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</si>
  <si>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</si>
  <si>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</si>
  <si>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</si>
  <si>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</si>
  <si>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</si>
  <si>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</si>
  <si>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</si>
  <si>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</si>
  <si>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</si>
  <si>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</si>
  <si>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</si>
  <si>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</si>
  <si>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</si>
  <si>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</si>
  <si>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</si>
  <si>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</si>
  <si>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</si>
  <si>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</si>
  <si>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</si>
  <si>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</si>
  <si>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</si>
  <si>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</si>
  <si>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</si>
  <si>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</si>
  <si>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</si>
  <si>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</si>
  <si>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</si>
  <si>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</si>
  <si>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</si>
  <si>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</si>
  <si>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</si>
  <si>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</si>
  <si>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</si>
  <si>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</si>
  <si>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</si>
  <si>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</si>
  <si>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</si>
  <si>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</si>
  <si>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</si>
  <si>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</si>
  <si>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</si>
  <si>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</si>
  <si>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</si>
  <si>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</si>
  <si>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</si>
  <si>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</si>
  <si>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</si>
  <si>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</si>
  <si>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</si>
  <si>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</si>
  <si>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</si>
  <si>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</si>
  <si>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</si>
  <si>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</si>
  <si>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</si>
  <si>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</si>
  <si>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</si>
  <si>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</si>
  <si>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</si>
  <si>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</si>
  <si>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</si>
  <si>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</si>
  <si>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</si>
  <si>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</si>
  <si>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</si>
  <si>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</si>
  <si>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</si>
  <si>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</si>
  <si>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</si>
  <si>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</si>
  <si>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</si>
  <si>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</si>
  <si>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</si>
  <si>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</si>
  <si>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</si>
  <si>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</si>
  <si>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</si>
  <si>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</si>
  <si>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</si>
  <si>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</si>
  <si>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</si>
  <si>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</si>
  <si>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</si>
  <si>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</si>
  <si>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</si>
  <si>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</si>
  <si>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</si>
  <si>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</si>
  <si>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</si>
  <si>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</si>
  <si>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</si>
  <si>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</si>
  <si>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</si>
  <si>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</si>
  <si>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</si>
  <si>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</si>
  <si>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</si>
  <si>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</si>
  <si>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</si>
  <si>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</si>
  <si>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</si>
  <si>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</si>
  <si>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</si>
  <si>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</si>
  <si>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</si>
  <si>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</si>
  <si>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</si>
  <si>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</si>
  <si>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</si>
  <si>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</si>
  <si>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</si>
  <si>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</si>
  <si>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</si>
  <si>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</si>
  <si>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</si>
  <si>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</si>
  <si>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</si>
  <si>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</si>
  <si>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</si>
  <si>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</si>
  <si>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</si>
  <si>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</si>
  <si>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</si>
  <si>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</si>
  <si>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</si>
  <si>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</si>
  <si>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</si>
  <si>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</si>
  <si>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</si>
  <si>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</si>
  <si>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</si>
  <si>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</si>
  <si>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</si>
  <si>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</si>
  <si>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</si>
  <si>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</si>
  <si>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</si>
  <si>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</si>
  <si>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</si>
  <si>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</si>
  <si>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</si>
  <si>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</si>
  <si>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</si>
  <si>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</si>
  <si>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</si>
  <si>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</si>
  <si>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</si>
  <si>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</si>
  <si>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</si>
  <si>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</si>
  <si>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</si>
  <si>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</si>
  <si>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</si>
  <si>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</si>
  <si>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</si>
  <si>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</si>
  <si>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</si>
  <si>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</si>
  <si>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</si>
  <si>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</si>
  <si>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</si>
  <si>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</si>
  <si>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</si>
  <si>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</si>
  <si>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</si>
  <si>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</si>
  <si>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</si>
  <si>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</si>
  <si>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</si>
  <si>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</si>
  <si>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</si>
  <si>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</si>
  <si>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</si>
  <si>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</si>
  <si>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</si>
  <si>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</si>
  <si>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</si>
  <si>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</si>
  <si>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</si>
  <si>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</si>
  <si>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</si>
  <si>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</si>
  <si>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</si>
  <si>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</si>
  <si>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</si>
  <si>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</si>
  <si>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</si>
  <si>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</si>
  <si>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</si>
  <si>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</si>
  <si>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</si>
  <si>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</si>
  <si>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</si>
  <si>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</si>
  <si>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</si>
  <si>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</si>
  <si>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</si>
  <si>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</si>
  <si>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</si>
  <si>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</si>
  <si>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</si>
  <si>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</si>
  <si>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</si>
  <si>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</si>
  <si>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</si>
  <si>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</si>
  <si>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</si>
  <si>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</si>
  <si>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</si>
  <si>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</si>
  <si>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</si>
  <si>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</si>
  <si>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</si>
  <si>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</si>
  <si>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</si>
  <si>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</si>
  <si>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</si>
  <si>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</si>
  <si>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</si>
  <si>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</si>
  <si>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</si>
  <si>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</si>
  <si>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</si>
  <si>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</si>
  <si>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</si>
  <si>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</si>
  <si>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</si>
  <si>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</si>
  <si>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</si>
  <si>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</si>
  <si>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</si>
  <si>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</si>
  <si>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</si>
  <si>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</si>
  <si>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</si>
  <si>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</si>
  <si>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</si>
  <si>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</si>
  <si>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</si>
  <si>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</si>
  <si>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</si>
  <si>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</si>
  <si>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</si>
  <si>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</si>
  <si>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</si>
  <si>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</si>
  <si>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</si>
  <si>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</si>
  <si>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</si>
  <si>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</si>
  <si>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</si>
  <si>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</si>
  <si>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</si>
  <si>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</si>
  <si>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</si>
  <si>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</si>
  <si>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</si>
  <si>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</si>
  <si>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</si>
  <si>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</si>
  <si>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</si>
  <si>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</si>
  <si>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</si>
  <si>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</si>
  <si>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</si>
  <si>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</si>
  <si>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</si>
  <si>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</si>
  <si>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</si>
  <si>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</si>
  <si>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</si>
  <si>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</si>
  <si>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</si>
  <si>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</si>
  <si>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</si>
  <si>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</si>
  <si>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</si>
  <si>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</si>
  <si>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</si>
  <si>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</si>
  <si>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</si>
  <si>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</si>
  <si>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</si>
  <si>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</si>
  <si>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</si>
  <si>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</si>
  <si>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</si>
  <si>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</si>
  <si>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</si>
  <si>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</si>
  <si>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</si>
  <si>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</si>
  <si>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</si>
  <si>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</si>
  <si>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</si>
  <si>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</si>
  <si>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</si>
  <si>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</si>
  <si>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</si>
  <si>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</si>
  <si>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</si>
  <si>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</si>
  <si>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</si>
  <si>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</si>
  <si>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</si>
  <si>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</si>
  <si>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</si>
  <si>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</si>
  <si>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</si>
  <si>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</si>
  <si>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</si>
  <si>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</si>
  <si>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</si>
  <si>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</si>
  <si>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</si>
  <si>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</si>
  <si>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</si>
  <si>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</si>
  <si>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</si>
  <si>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</si>
  <si>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</si>
  <si>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</si>
  <si>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</si>
  <si>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</si>
  <si>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</si>
  <si>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</si>
  <si>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</si>
  <si>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</si>
  <si>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</si>
  <si>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</si>
  <si>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</si>
  <si>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</si>
  <si>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</si>
  <si>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</si>
  <si>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</si>
  <si>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</si>
  <si>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</si>
  <si>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</si>
  <si>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</si>
  <si>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</si>
  <si>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</si>
  <si>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</si>
  <si>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</si>
  <si>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</si>
  <si>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</si>
  <si>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</si>
  <si>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</si>
  <si>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</si>
  <si>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</si>
  <si>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</si>
  <si>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</si>
  <si>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</si>
  <si>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</si>
  <si>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</si>
  <si>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</si>
  <si>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</si>
  <si>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</si>
  <si>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</si>
  <si>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</si>
  <si>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</si>
  <si>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</si>
  <si>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</si>
  <si>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</si>
  <si>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</si>
  <si>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</si>
  <si>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</si>
  <si>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</si>
  <si>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</si>
  <si>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</si>
  <si>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</si>
  <si>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</si>
  <si>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</si>
  <si>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</si>
  <si>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</si>
  <si>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</si>
  <si>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</si>
  <si>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</si>
  <si>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</si>
  <si>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</si>
  <si>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</si>
  <si>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</si>
  <si>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</si>
  <si>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</si>
  <si>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</si>
  <si>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</si>
  <si>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</si>
  <si>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</si>
  <si>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</si>
  <si>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</si>
  <si>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</si>
  <si>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</si>
  <si>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</si>
  <si>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</si>
  <si>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</si>
  <si>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</si>
  <si>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</si>
  <si>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</si>
  <si>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</si>
  <si>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</si>
  <si>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</si>
  <si>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</si>
  <si>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</si>
  <si>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</si>
  <si>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</si>
  <si>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</si>
  <si>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</si>
  <si>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</si>
  <si>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</si>
  <si>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</si>
  <si>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</si>
  <si>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</si>
  <si>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</si>
  <si>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</si>
  <si>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</si>
  <si>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</si>
  <si>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</si>
  <si>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</si>
  <si>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</si>
  <si>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</si>
  <si>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</si>
  <si>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</si>
  <si>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</si>
  <si>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</si>
  <si>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</si>
  <si>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</si>
  <si>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</si>
  <si>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</si>
  <si>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</si>
  <si>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</si>
  <si>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</si>
  <si>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</si>
  <si>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</si>
  <si>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</si>
  <si>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</si>
  <si>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</si>
  <si>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</si>
  <si>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</si>
  <si>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</si>
  <si>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</si>
  <si>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</si>
  <si>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</si>
  <si>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</si>
  <si>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</si>
  <si>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</si>
  <si>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</si>
  <si>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</si>
  <si>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</si>
  <si>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</si>
  <si>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</si>
  <si>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</si>
  <si>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</si>
  <si>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</si>
  <si>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</si>
  <si>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</si>
  <si>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</si>
  <si>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</si>
  <si>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</si>
  <si>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</si>
  <si>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</si>
  <si>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</si>
  <si>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</si>
  <si>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</si>
  <si>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</si>
  <si>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</si>
  <si>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</si>
  <si>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</si>
  <si>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</si>
  <si>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</si>
  <si>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</si>
  <si>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</si>
  <si>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</si>
  <si>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</si>
  <si>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</si>
  <si>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</si>
  <si>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</si>
  <si>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</si>
  <si>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</si>
  <si>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</si>
  <si>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</si>
  <si>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</si>
  <si>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</si>
  <si>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</si>
  <si>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</si>
  <si>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</si>
  <si>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</si>
  <si>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</si>
  <si>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</si>
  <si>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</si>
  <si>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</si>
  <si>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</si>
  <si>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</si>
  <si>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</si>
  <si>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</si>
  <si>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</si>
  <si>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</si>
  <si>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</si>
  <si>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</si>
  <si>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</si>
  <si>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</si>
  <si>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</si>
  <si>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</si>
  <si>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</si>
  <si>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</si>
  <si>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</si>
  <si>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</si>
  <si>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</si>
  <si>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</si>
  <si>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</si>
  <si>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</si>
  <si>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</si>
  <si>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</si>
  <si>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</si>
  <si>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</si>
  <si>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</si>
  <si>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</si>
  <si>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</si>
  <si>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</si>
  <si>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</si>
  <si>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</si>
  <si>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</si>
  <si>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</si>
  <si>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</si>
  <si>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</si>
  <si>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</si>
  <si>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</si>
  <si>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</si>
  <si>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</si>
  <si>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</si>
  <si>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</si>
  <si>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</si>
  <si>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</si>
  <si>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</si>
  <si>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</si>
  <si>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</si>
  <si>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</si>
  <si>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</si>
  <si>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</si>
  <si>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</si>
  <si>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</si>
  <si>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</si>
  <si>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</si>
  <si>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</si>
  <si>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</si>
  <si>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</si>
  <si>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</si>
  <si>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</si>
  <si>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</si>
  <si>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</si>
  <si>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</si>
  <si>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</si>
  <si>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</si>
  <si>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</si>
  <si>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</si>
  <si>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</si>
  <si>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</si>
  <si>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</si>
  <si>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</si>
  <si>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</si>
  <si>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</si>
  <si>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</si>
  <si>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</si>
  <si>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</si>
  <si>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</si>
  <si>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</si>
  <si>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</si>
  <si>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</si>
  <si>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</si>
  <si>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</si>
  <si>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</si>
  <si>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</si>
  <si>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</si>
  <si>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</si>
  <si>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</si>
  <si>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</si>
  <si>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</si>
  <si>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</si>
  <si>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</si>
  <si>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</si>
  <si>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</si>
  <si>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</si>
  <si>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</si>
  <si>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</si>
  <si>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</si>
  <si>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</si>
  <si>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</si>
  <si>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</si>
  <si>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</si>
  <si>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</si>
  <si>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</si>
  <si>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</si>
  <si>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</si>
  <si>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</si>
  <si>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</si>
  <si>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</si>
  <si>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</si>
  <si>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</si>
  <si>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</si>
  <si>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</si>
  <si>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</si>
  <si>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</si>
  <si>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</si>
  <si>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</si>
  <si>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</si>
  <si>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</si>
  <si>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</si>
  <si>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</si>
  <si>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</si>
  <si>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</si>
  <si>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</si>
  <si>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</si>
  <si>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</si>
  <si>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</si>
  <si>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</si>
  <si>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</si>
  <si>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</si>
  <si>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</si>
  <si>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</si>
  <si>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</si>
  <si>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</si>
  <si>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</si>
  <si>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</si>
  <si>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</si>
  <si>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</si>
  <si>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</si>
  <si>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</si>
  <si>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</si>
  <si>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</si>
  <si>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</si>
  <si>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</si>
  <si>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</si>
  <si>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</si>
  <si>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</si>
  <si>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</si>
  <si>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</si>
  <si>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</si>
  <si>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</si>
  <si>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</si>
  <si>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</si>
  <si>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</si>
  <si>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</si>
  <si>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</si>
  <si>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</si>
  <si>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</si>
  <si>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</si>
  <si>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</si>
  <si>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</si>
  <si>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</si>
  <si>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</si>
  <si>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</si>
  <si>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</si>
  <si>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</si>
  <si>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</si>
  <si>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</si>
  <si>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</si>
  <si>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</si>
  <si>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</si>
  <si>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</si>
  <si>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</si>
  <si>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</si>
  <si>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</si>
  <si>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</si>
  <si>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</si>
  <si>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</si>
  <si>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</si>
  <si>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</si>
  <si>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</si>
  <si>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</si>
  <si>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</si>
  <si>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</si>
  <si>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</si>
  <si>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</si>
  <si>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</si>
  <si>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</si>
  <si>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</si>
  <si>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</si>
  <si>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</si>
  <si>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</si>
  <si>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</si>
  <si>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</si>
  <si>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</si>
  <si>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</si>
  <si>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</si>
  <si>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</si>
  <si>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</si>
  <si>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</si>
  <si>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</si>
  <si>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</si>
  <si>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</si>
  <si>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</si>
  <si>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</si>
  <si>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</si>
  <si>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</si>
  <si>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</si>
  <si>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</si>
  <si>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</si>
  <si>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</si>
  <si>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</si>
  <si>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</si>
  <si>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</si>
  <si>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</si>
  <si>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</si>
  <si>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</si>
  <si>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</si>
  <si>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</si>
  <si>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</si>
  <si>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</si>
  <si>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</si>
  <si>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</si>
  <si>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</si>
  <si>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</si>
  <si>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</si>
  <si>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</si>
  <si>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</si>
  <si>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</si>
  <si>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</si>
  <si>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</si>
  <si>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</si>
  <si>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</si>
  <si>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</si>
  <si>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</si>
  <si>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</si>
  <si>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</si>
  <si>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</si>
  <si>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</si>
  <si>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</si>
  <si>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</si>
  <si>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</si>
  <si>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</si>
  <si>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</si>
  <si>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</si>
  <si>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</si>
  <si>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</si>
  <si>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</si>
  <si>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</si>
  <si>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</si>
  <si>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</si>
  <si>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</si>
  <si>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</si>
  <si>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</si>
  <si>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</si>
  <si>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</si>
  <si>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</si>
  <si>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</si>
  <si>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</si>
  <si>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</si>
  <si>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</si>
  <si>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</si>
  <si>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</si>
  <si>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</si>
  <si>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</si>
  <si>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</si>
  <si>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</si>
  <si>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</si>
  <si>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</si>
  <si>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</si>
  <si>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</si>
  <si>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</si>
  <si>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</si>
  <si>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</si>
  <si>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</si>
  <si>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</si>
  <si>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</si>
  <si>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</si>
  <si>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</si>
  <si>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</si>
  <si>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</si>
  <si>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</si>
  <si>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</si>
  <si>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</si>
  <si>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</si>
  <si>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</si>
  <si>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</si>
  <si>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</si>
  <si>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</si>
  <si>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</si>
  <si>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</si>
  <si>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</si>
  <si>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</si>
  <si>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</si>
  <si>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</si>
  <si>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</si>
  <si>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</si>
  <si>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</si>
  <si>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</si>
  <si>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</si>
  <si>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</si>
  <si>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</si>
  <si>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</si>
  <si>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</si>
  <si>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</si>
  <si>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</si>
  <si>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</si>
  <si>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</si>
  <si>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</si>
  <si>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</si>
  <si>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</si>
  <si>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</si>
  <si>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</si>
  <si>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</si>
  <si>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</si>
  <si>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</si>
  <si>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</si>
  <si>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</si>
  <si>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</si>
  <si>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</si>
  <si>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</si>
  <si>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</si>
  <si>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</si>
  <si>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</si>
  <si>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</si>
  <si>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</si>
  <si>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</si>
  <si>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</si>
  <si>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</si>
  <si>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</si>
  <si>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</si>
  <si>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</si>
  <si>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</si>
  <si>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</si>
  <si>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</si>
  <si>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</si>
  <si>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</si>
  <si>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</si>
  <si>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</si>
  <si>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</si>
  <si>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</si>
  <si>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</si>
  <si>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</si>
  <si>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</si>
  <si>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</si>
  <si>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</si>
  <si>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</si>
  <si>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</si>
  <si>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</si>
  <si>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</si>
  <si>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</si>
  <si>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</si>
  <si>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</si>
  <si>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</si>
  <si>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</si>
  <si>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</si>
  <si>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</si>
  <si>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</si>
  <si>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</si>
  <si>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</si>
  <si>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</si>
  <si>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</si>
  <si>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</si>
  <si>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</si>
  <si>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</si>
  <si>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</si>
  <si>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</si>
  <si>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</si>
  <si>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</si>
  <si>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</si>
  <si>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</si>
  <si>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</si>
  <si>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</si>
  <si>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</si>
  <si>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</si>
  <si>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</si>
  <si>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</si>
  <si>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</si>
  <si>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</si>
  <si>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</si>
  <si>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</si>
  <si>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</si>
  <si>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</si>
  <si>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</si>
  <si>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</si>
  <si>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</si>
  <si>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</si>
  <si>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</si>
  <si>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</si>
  <si>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</si>
  <si>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</si>
  <si>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</si>
  <si>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</si>
  <si>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</si>
  <si>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</si>
  <si>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</si>
  <si>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</si>
  <si>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</si>
  <si>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</si>
  <si>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</si>
  <si>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</si>
  <si>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</si>
  <si>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</si>
  <si>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</si>
  <si>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</si>
  <si>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</si>
  <si>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</si>
  <si>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</si>
  <si>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</si>
  <si>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</si>
  <si>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</si>
  <si>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</si>
  <si>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</si>
  <si>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</si>
  <si>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</si>
  <si>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</si>
  <si>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</si>
  <si>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</si>
  <si>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</si>
  <si>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</si>
  <si>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</si>
  <si>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</si>
  <si>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</si>
  <si>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</si>
  <si>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</si>
  <si>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</si>
  <si>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</si>
  <si>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</si>
  <si>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</si>
  <si>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</si>
  <si>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</si>
  <si>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</si>
  <si>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</si>
  <si>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</si>
  <si>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</si>
  <si>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</si>
  <si>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</si>
  <si>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</si>
  <si>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</si>
  <si>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</si>
  <si>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</si>
  <si>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</si>
  <si>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</si>
  <si>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</si>
  <si>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</si>
  <si>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</si>
  <si>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</si>
  <si>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</si>
  <si>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</si>
  <si>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</si>
  <si>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</si>
  <si>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</si>
  <si>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</si>
  <si>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</si>
  <si>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</si>
  <si>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</si>
  <si>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</si>
  <si>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</si>
  <si>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</si>
  <si>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</si>
  <si>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</si>
  <si>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</si>
  <si>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</si>
  <si>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</si>
  <si>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</si>
  <si>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</si>
  <si>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</si>
  <si>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</si>
  <si>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</si>
  <si>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</si>
  <si>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</si>
  <si>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</si>
  <si>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</si>
  <si>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</si>
  <si>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</si>
  <si>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</si>
  <si>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</si>
  <si>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</si>
  <si>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</si>
  <si>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</si>
  <si>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</si>
  <si>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</si>
  <si>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</si>
  <si>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</si>
  <si>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</si>
  <si>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</si>
  <si>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</si>
  <si>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</si>
  <si>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</si>
  <si>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</si>
  <si>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</si>
  <si>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</si>
  <si>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</si>
  <si>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</si>
  <si>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</si>
  <si>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</si>
  <si>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</si>
  <si>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</si>
  <si>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</si>
  <si>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</si>
  <si>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</si>
  <si>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</si>
  <si>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</si>
  <si>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</si>
  <si>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</si>
  <si>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</si>
  <si>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</si>
  <si>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</si>
  <si>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</si>
  <si>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</si>
  <si>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</si>
  <si>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</si>
  <si>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</si>
  <si>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</si>
  <si>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</si>
  <si>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</si>
  <si>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</si>
  <si>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</si>
  <si>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</si>
  <si>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</si>
  <si>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</si>
  <si>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</si>
  <si>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</si>
  <si>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</si>
  <si>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</si>
  <si>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</si>
  <si>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</si>
  <si>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</si>
  <si>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</si>
  <si>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</si>
  <si>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</si>
  <si>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</si>
  <si>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</si>
  <si>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</si>
  <si>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</si>
  <si>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</si>
  <si>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</si>
  <si>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</si>
  <si>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</si>
  <si>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</si>
  <si>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</si>
  <si>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</si>
  <si>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</si>
  <si>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</si>
  <si>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</si>
  <si>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</si>
  <si>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</si>
  <si>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</si>
  <si>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</si>
  <si>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</si>
  <si>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</si>
  <si>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</si>
  <si>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</si>
  <si>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</si>
  <si>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</si>
  <si>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</si>
  <si>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</si>
  <si>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</si>
  <si>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</si>
  <si>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</si>
  <si>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</si>
  <si>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</si>
  <si>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</si>
  <si>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</si>
  <si>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</si>
  <si>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</si>
  <si>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</si>
  <si>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</si>
  <si>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</si>
  <si>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</si>
  <si>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</si>
  <si>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</si>
  <si>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</si>
  <si>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</si>
  <si>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</si>
  <si>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</si>
  <si>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</si>
  <si>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</si>
  <si>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</si>
  <si>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</si>
  <si>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</si>
  <si>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</si>
  <si>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</si>
  <si>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</si>
  <si>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</si>
  <si>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</si>
  <si>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</si>
  <si>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</si>
  <si>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</si>
  <si>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</si>
  <si>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</si>
  <si>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</si>
  <si>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</si>
  <si>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</si>
  <si>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</si>
  <si>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</si>
  <si>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</si>
  <si>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</si>
  <si>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</si>
  <si>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</si>
  <si>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</si>
  <si>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</si>
  <si>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</si>
  <si>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</si>
  <si>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</si>
  <si>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</si>
  <si>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</si>
  <si>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</si>
  <si>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</si>
  <si>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</si>
  <si>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</si>
  <si>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</si>
  <si>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</si>
  <si>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</si>
  <si>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</si>
  <si>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</si>
  <si>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</si>
  <si>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</si>
  <si>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</si>
  <si>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</si>
  <si>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</si>
  <si>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</si>
  <si>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</si>
  <si>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</si>
  <si>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</si>
  <si>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</si>
  <si>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</si>
  <si>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</si>
  <si>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</si>
  <si>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</si>
  <si>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</si>
  <si>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</si>
  <si>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</si>
  <si>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</si>
  <si>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</si>
  <si>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</si>
  <si>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</si>
  <si>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</si>
  <si>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</si>
  <si>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</si>
  <si>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</si>
  <si>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</si>
  <si>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</si>
  <si>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</si>
  <si>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</si>
  <si>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</si>
  <si>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</si>
  <si>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</si>
  <si>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</si>
  <si>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</si>
  <si>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</si>
  <si>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</si>
  <si>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</si>
  <si>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</si>
  <si>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</si>
  <si>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</si>
  <si>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</si>
  <si>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</si>
  <si>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</si>
  <si>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</si>
  <si>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</si>
  <si>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</si>
  <si>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</si>
  <si>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</si>
  <si>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</si>
  <si>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</si>
  <si>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</si>
  <si>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</si>
  <si>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</si>
  <si>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</si>
  <si>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</si>
  <si>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</si>
  <si>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</si>
  <si>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</si>
  <si>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</si>
  <si>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</si>
  <si>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</si>
  <si>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</si>
  <si>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</si>
  <si>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</si>
  <si>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</si>
  <si>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</si>
  <si>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</si>
  <si>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</si>
  <si>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</si>
  <si>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</si>
  <si>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</si>
  <si>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</si>
  <si>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</si>
  <si>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</si>
  <si>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</si>
  <si>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</si>
  <si>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</si>
  <si>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</si>
  <si>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</si>
  <si>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</si>
  <si>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</si>
  <si>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</si>
  <si>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</si>
  <si>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</si>
  <si>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</si>
  <si>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</si>
  <si>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</si>
  <si>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</si>
  <si>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</si>
  <si>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</si>
  <si>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</si>
  <si>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</si>
  <si>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</si>
  <si>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</si>
  <si>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</si>
  <si>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</si>
  <si>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</si>
  <si>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</si>
  <si>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</si>
  <si>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</si>
  <si>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</si>
  <si>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</si>
  <si>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</si>
  <si>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</si>
  <si>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</si>
  <si>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</si>
  <si>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</si>
  <si>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</si>
  <si>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</si>
  <si>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</si>
  <si>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</si>
  <si>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</si>
  <si>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</si>
  <si>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</si>
  <si>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</si>
  <si>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</si>
  <si>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</si>
  <si>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</si>
  <si>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</si>
  <si>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</si>
  <si>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</si>
  <si>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</si>
  <si>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</si>
  <si>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</si>
  <si>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</si>
  <si>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</si>
  <si>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</si>
  <si>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</si>
  <si>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</si>
  <si>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</si>
  <si>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</si>
  <si>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</si>
  <si>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</si>
  <si>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</si>
  <si>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</si>
  <si>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</si>
  <si>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</si>
  <si>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</si>
  <si>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</si>
  <si>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</si>
  <si>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</si>
  <si>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</si>
  <si>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</si>
  <si>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</si>
  <si>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</si>
  <si>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</si>
  <si>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</si>
  <si>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</si>
  <si>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</si>
  <si>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</si>
  <si>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</si>
  <si>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</si>
  <si>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</si>
  <si>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</si>
  <si>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</si>
  <si>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</si>
  <si>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</si>
  <si>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</si>
  <si>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</si>
  <si>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</si>
  <si>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</si>
  <si>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</si>
  <si>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</si>
  <si>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</si>
  <si>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</si>
  <si>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</si>
  <si>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</si>
  <si>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</si>
  <si>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</si>
  <si>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</si>
  <si>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</si>
  <si>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</si>
  <si>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</si>
  <si>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</si>
  <si>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</si>
  <si>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</si>
  <si>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</si>
  <si>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</si>
  <si>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</si>
  <si>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</si>
  <si>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</si>
  <si>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</si>
  <si>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</si>
  <si>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</si>
  <si>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</si>
  <si>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</si>
  <si>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</si>
  <si>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</si>
  <si>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</si>
  <si>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</si>
  <si>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</si>
  <si>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</si>
  <si>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</si>
  <si>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</si>
  <si>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</si>
  <si>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</si>
  <si>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</si>
  <si>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</si>
  <si>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</si>
  <si>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</si>
  <si>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</si>
  <si>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</si>
  <si>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</si>
  <si>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</si>
  <si>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</si>
  <si>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</si>
  <si>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</si>
  <si>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</si>
  <si>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</si>
  <si>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</si>
  <si>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</si>
  <si>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</si>
  <si>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</si>
  <si>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</si>
  <si>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</si>
  <si>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</si>
  <si>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</si>
  <si>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</si>
  <si>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</si>
  <si>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</si>
  <si>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</si>
  <si>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</si>
  <si>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</si>
  <si>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</si>
  <si>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</si>
  <si>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</si>
  <si>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</si>
  <si>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</si>
  <si>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</si>
  <si>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</si>
  <si>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</si>
  <si>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</si>
  <si>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</si>
  <si>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</si>
  <si>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</si>
  <si>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</si>
  <si>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</si>
  <si>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</si>
  <si>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</si>
  <si>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</si>
  <si>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</si>
  <si>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</si>
  <si>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</si>
  <si>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</si>
  <si>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</si>
  <si>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</si>
  <si>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</si>
  <si>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</si>
  <si>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</si>
  <si>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</si>
  <si>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</si>
  <si>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</si>
  <si>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</si>
  <si>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</si>
  <si>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</si>
  <si>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</si>
  <si>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</si>
  <si>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</si>
  <si>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</si>
  <si>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</si>
  <si>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</si>
  <si>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</si>
  <si>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</si>
  <si>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</si>
  <si>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</si>
  <si>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</si>
  <si>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</si>
  <si>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</si>
  <si>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</si>
  <si>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</si>
  <si>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</si>
  <si>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</si>
  <si>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</si>
  <si>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</si>
  <si>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</si>
  <si>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</si>
  <si>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</si>
  <si>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</si>
  <si>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</si>
  <si>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</si>
  <si>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</si>
  <si>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</si>
  <si>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</si>
  <si>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</si>
  <si>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</si>
  <si>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</si>
  <si>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</si>
  <si>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</si>
  <si>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</si>
  <si>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</si>
  <si>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</si>
  <si>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</si>
  <si>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</si>
  <si>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</si>
  <si>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</si>
  <si>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</si>
  <si>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</si>
  <si>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</si>
  <si>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</si>
  <si>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</si>
  <si>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</si>
  <si>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</si>
  <si>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</si>
  <si>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</si>
  <si>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</si>
  <si>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</si>
  <si>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</si>
  <si>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</si>
  <si>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</si>
  <si>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</si>
  <si>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</si>
  <si>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</si>
  <si>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</si>
  <si>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</si>
  <si>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</si>
  <si>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</si>
  <si>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</si>
  <si>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</si>
  <si>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</si>
  <si>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</si>
  <si>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</si>
  <si>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</si>
  <si>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</si>
  <si>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</si>
  <si>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</si>
  <si>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</si>
  <si>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</si>
  <si>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</si>
  <si>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</si>
  <si>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</si>
  <si>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</si>
  <si>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</si>
  <si>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</si>
  <si>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</si>
  <si>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</si>
  <si>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</si>
  <si>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</si>
  <si>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</si>
  <si>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</si>
  <si>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</si>
  <si>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</si>
  <si>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</si>
  <si>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</si>
  <si>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</si>
  <si>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</si>
  <si>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</si>
  <si>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</si>
  <si>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</si>
  <si>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</si>
  <si>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</si>
  <si>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</si>
  <si>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</si>
  <si>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</si>
  <si>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</si>
  <si>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</si>
  <si>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</si>
  <si>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</si>
  <si>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</si>
  <si>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</si>
  <si>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</si>
  <si>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</si>
  <si>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</si>
  <si>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</si>
  <si>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</si>
  <si>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</si>
  <si>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</si>
  <si>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</si>
  <si>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</si>
  <si>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</si>
  <si>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</si>
  <si>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</si>
  <si>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</si>
  <si>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</si>
  <si>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</si>
  <si>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</si>
  <si>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</si>
  <si>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</si>
  <si>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</si>
  <si>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</si>
  <si>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</si>
  <si>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</si>
  <si>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</si>
  <si>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</si>
  <si>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</si>
  <si>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</si>
  <si>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</si>
  <si>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</si>
  <si>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</si>
  <si>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</si>
  <si>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</si>
  <si>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</si>
  <si>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</si>
  <si>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</si>
  <si>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</si>
  <si>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</si>
  <si>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</si>
  <si>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</si>
  <si>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</si>
  <si>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</si>
  <si>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</si>
  <si>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</si>
  <si>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</si>
  <si>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</si>
  <si>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</si>
  <si>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</si>
  <si>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</si>
  <si>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</si>
  <si>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</si>
  <si>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</si>
  <si>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</si>
  <si>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</si>
  <si>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</si>
  <si>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</si>
  <si>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</si>
  <si>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</si>
  <si>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</si>
  <si>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</si>
  <si>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</si>
  <si>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</si>
  <si>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</si>
  <si>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</si>
  <si>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</si>
  <si>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</si>
  <si>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</si>
  <si>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</si>
  <si>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</si>
  <si>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</si>
  <si>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</si>
  <si>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</si>
  <si>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</si>
  <si>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</si>
  <si>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</si>
  <si>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</si>
  <si>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</si>
  <si>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</si>
  <si>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</si>
  <si>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</si>
  <si>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</si>
  <si>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</si>
  <si>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</si>
  <si>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</si>
  <si>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</si>
  <si>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</si>
  <si>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</si>
  <si>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</si>
  <si>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</si>
  <si>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</si>
  <si>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</si>
  <si>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</si>
  <si>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</si>
  <si>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</si>
  <si>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</si>
  <si>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</si>
  <si>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</si>
  <si>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</si>
  <si>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</si>
  <si>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</si>
  <si>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</si>
  <si>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</si>
  <si>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</si>
  <si>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</si>
  <si>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</si>
  <si>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</si>
  <si>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</si>
  <si>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</si>
  <si>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</si>
  <si>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</si>
  <si>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</si>
  <si>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</si>
  <si>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</si>
  <si>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</si>
  <si>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</si>
  <si>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</si>
  <si>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</si>
  <si>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</si>
  <si>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</si>
  <si>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</si>
  <si>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</si>
  <si>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</si>
  <si>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</si>
  <si>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</si>
  <si>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</si>
  <si>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</si>
  <si>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</si>
  <si>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</si>
  <si>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</si>
  <si>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</si>
  <si>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</si>
  <si>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</si>
  <si>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</si>
  <si>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</si>
  <si>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</si>
  <si>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</si>
  <si>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</si>
  <si>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</si>
  <si>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</si>
  <si>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</si>
  <si>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</si>
  <si>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</si>
  <si>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</si>
  <si>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</si>
  <si>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</si>
  <si>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</si>
  <si>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</si>
  <si>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</si>
  <si>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</si>
  <si>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</si>
  <si>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</si>
  <si>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</si>
  <si>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</si>
  <si>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</si>
  <si>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</si>
  <si>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</si>
  <si>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</si>
  <si>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</si>
  <si>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</si>
  <si>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</si>
  <si>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</si>
  <si>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</si>
  <si>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</si>
  <si>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</si>
  <si>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</si>
  <si>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</si>
  <si>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</si>
  <si>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</si>
  <si>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</si>
  <si>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</si>
  <si>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</si>
  <si>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</si>
  <si>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</si>
  <si>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</si>
  <si>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</si>
  <si>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</si>
  <si>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</si>
  <si>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</si>
  <si>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</si>
  <si>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</si>
  <si>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</si>
  <si>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</si>
  <si>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</si>
  <si>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</si>
  <si>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</si>
  <si>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</si>
  <si>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</si>
  <si>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</si>
  <si>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</si>
  <si>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</si>
  <si>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</si>
  <si>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</si>
  <si>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</si>
  <si>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</si>
  <si>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</si>
  <si>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</si>
  <si>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</si>
  <si>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</si>
  <si>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</si>
  <si>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</si>
  <si>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</si>
  <si>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</si>
  <si>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</si>
  <si>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</si>
  <si>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</si>
  <si>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</si>
  <si>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</si>
  <si>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</si>
  <si>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</si>
  <si>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</si>
  <si>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</si>
  <si>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</si>
  <si>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</si>
  <si>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</si>
  <si>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</si>
  <si>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</si>
  <si>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</si>
  <si>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</si>
  <si>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</si>
  <si>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</si>
  <si>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</si>
  <si>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</si>
  <si>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</si>
  <si>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</si>
  <si>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</si>
  <si>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</si>
  <si>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</si>
  <si>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</si>
  <si>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</si>
  <si>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</si>
  <si>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</si>
  <si>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</si>
  <si>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</si>
  <si>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</si>
  <si>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</si>
  <si>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</si>
  <si>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</si>
  <si>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</si>
  <si>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</si>
  <si>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</si>
  <si>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</si>
  <si>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</si>
  <si>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</si>
  <si>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</si>
  <si>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</si>
  <si>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</si>
  <si>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</si>
  <si>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</si>
  <si>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</si>
  <si>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</si>
  <si>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</si>
  <si>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</si>
  <si>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</si>
  <si>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</si>
  <si>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</si>
  <si>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</si>
  <si>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</si>
  <si>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</si>
  <si>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</si>
  <si>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</si>
  <si>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</si>
  <si>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</si>
  <si>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</si>
  <si>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</si>
  <si>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</si>
  <si>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</si>
  <si>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</si>
  <si>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</si>
  <si>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</si>
  <si>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</si>
  <si>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</si>
  <si>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</si>
  <si>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</si>
  <si>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</si>
  <si>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</si>
  <si>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</si>
  <si>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</si>
  <si>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</si>
  <si>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</si>
  <si>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</si>
  <si>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</si>
  <si>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</si>
  <si>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</si>
  <si>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</si>
  <si>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</si>
  <si>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</si>
  <si>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</si>
  <si>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</si>
  <si>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</si>
  <si>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</si>
  <si>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</si>
  <si>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</si>
  <si>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</si>
  <si>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</si>
  <si>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</si>
  <si>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</si>
  <si>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</si>
  <si>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</si>
  <si>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</si>
  <si>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</si>
  <si>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</si>
  <si>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</si>
  <si>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</si>
  <si>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</si>
  <si>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</si>
  <si>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</si>
  <si>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</si>
  <si>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</si>
  <si>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</si>
  <si>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</si>
  <si>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</si>
  <si>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</si>
  <si>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</si>
  <si>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</si>
  <si>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</si>
  <si>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</si>
  <si>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</si>
  <si>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</si>
  <si>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</si>
  <si>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</si>
  <si>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</si>
  <si>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</si>
  <si>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</si>
  <si>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</si>
  <si>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</si>
  <si>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</si>
  <si>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</si>
  <si>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</si>
  <si>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</si>
  <si>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</si>
  <si>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</si>
  <si>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</si>
  <si>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</si>
  <si>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</si>
  <si>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</si>
  <si>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</si>
  <si>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</si>
  <si>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</si>
  <si>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</si>
  <si>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</si>
  <si>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</si>
  <si>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</si>
  <si>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</si>
  <si>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</si>
  <si>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</si>
  <si>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</si>
  <si>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</si>
  <si>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</si>
  <si>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</si>
  <si>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</si>
  <si>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</si>
  <si>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</si>
  <si>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</si>
  <si>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</si>
  <si>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</si>
  <si>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</si>
  <si>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</si>
  <si>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</si>
  <si>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</si>
  <si>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</si>
  <si>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</si>
  <si>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</si>
  <si>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</si>
  <si>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</si>
  <si>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</si>
  <si>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</si>
  <si>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</si>
  <si>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</si>
  <si>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</si>
  <si>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</si>
  <si>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</si>
  <si>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</si>
  <si>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</si>
  <si>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</si>
  <si>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</si>
  <si>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</si>
  <si>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</si>
  <si>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</si>
  <si>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</si>
  <si>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</si>
  <si>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</si>
  <si>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</si>
  <si>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</si>
  <si>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</si>
  <si>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</si>
  <si>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</si>
  <si>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</si>
  <si>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</si>
  <si>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</si>
  <si>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</si>
  <si>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</si>
  <si>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</si>
  <si>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</si>
  <si>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</si>
  <si>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</si>
  <si>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</si>
  <si>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</si>
  <si>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</si>
  <si>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</si>
  <si>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</si>
  <si>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</si>
  <si>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</si>
  <si>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</si>
  <si>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</si>
  <si>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</si>
  <si>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</si>
  <si>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</si>
  <si>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</si>
  <si>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</si>
  <si>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</si>
  <si>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</si>
  <si>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</si>
  <si>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</si>
  <si>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</si>
  <si>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</si>
  <si>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</si>
  <si>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</si>
  <si>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</si>
  <si>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</si>
  <si>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</si>
  <si>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</si>
  <si>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</si>
  <si>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</si>
  <si>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</si>
  <si>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</si>
  <si>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</si>
  <si>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</si>
  <si>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</si>
  <si>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</si>
  <si>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</si>
  <si>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</si>
  <si>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</si>
  <si>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</si>
  <si>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</si>
  <si>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</si>
  <si>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</si>
  <si>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</si>
  <si>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</si>
  <si>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</si>
  <si>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</si>
  <si>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</si>
  <si>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</si>
  <si>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</si>
  <si>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</si>
  <si>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</si>
  <si>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</si>
  <si>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</si>
  <si>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</si>
  <si>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</si>
  <si>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</si>
  <si>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</si>
  <si>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</si>
  <si>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</si>
  <si>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</si>
  <si>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</si>
  <si>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</si>
  <si>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</si>
  <si>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</si>
  <si>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</si>
  <si>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</si>
  <si>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</si>
  <si>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</si>
  <si>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</si>
  <si>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</si>
  <si>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</si>
  <si>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</si>
  <si>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</si>
  <si>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</si>
  <si>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</si>
  <si>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</si>
  <si>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</si>
  <si>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</si>
  <si>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</si>
  <si>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</si>
  <si>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</si>
  <si>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</si>
  <si>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</si>
  <si>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</si>
  <si>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</si>
  <si>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</si>
  <si>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</si>
  <si>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</si>
  <si>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</si>
  <si>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</si>
  <si>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</si>
  <si>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</si>
  <si>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</si>
  <si>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</si>
  <si>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</si>
  <si>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</si>
  <si>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</si>
  <si>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</si>
  <si>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</si>
  <si>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</si>
  <si>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</si>
  <si>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</si>
  <si>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</si>
  <si>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</si>
  <si>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</si>
  <si>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</si>
  <si>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</si>
  <si>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</si>
  <si>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</si>
  <si>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</si>
  <si>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</si>
  <si>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</si>
  <si>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</si>
  <si>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</si>
  <si>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</si>
  <si>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</si>
  <si>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</si>
  <si>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</si>
  <si>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</si>
  <si>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</si>
  <si>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</si>
  <si>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</si>
  <si>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</si>
  <si>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</si>
  <si>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</si>
  <si>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</si>
  <si>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</si>
  <si>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</si>
  <si>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</si>
  <si>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</si>
  <si>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</si>
  <si>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</si>
  <si>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</si>
  <si>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</si>
  <si>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</si>
  <si>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</si>
  <si>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</si>
  <si>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</si>
  <si>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</si>
  <si>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</si>
  <si>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</si>
  <si>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</si>
  <si>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</si>
  <si>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</si>
  <si>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</si>
  <si>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</si>
  <si>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</si>
  <si>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</si>
  <si>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</si>
  <si>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</si>
  <si>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</si>
  <si>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</si>
  <si>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</si>
  <si>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</si>
  <si>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</si>
  <si>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</si>
  <si>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</si>
  <si>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</si>
  <si>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</si>
  <si>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</si>
  <si>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</si>
  <si>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</si>
  <si>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</si>
  <si>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</si>
  <si>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</si>
  <si>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</si>
  <si>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</si>
  <si>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</si>
  <si>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</si>
  <si>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</si>
  <si>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</si>
  <si>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</si>
  <si>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</si>
  <si>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</si>
  <si>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</si>
  <si>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</si>
  <si>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</si>
  <si>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</si>
  <si>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</si>
  <si>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</si>
  <si>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</si>
  <si>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</si>
  <si>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</si>
  <si>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</si>
  <si>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</si>
  <si>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</si>
  <si>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</si>
  <si>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</si>
  <si>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</si>
  <si>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</si>
  <si>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</si>
  <si>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</si>
  <si>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</si>
  <si>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</si>
  <si>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</si>
  <si>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</si>
  <si>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</si>
  <si>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</si>
  <si>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</si>
  <si>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</si>
  <si>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</si>
  <si>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</si>
  <si>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</si>
  <si>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</si>
  <si>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</si>
  <si>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</si>
  <si>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</si>
  <si>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</si>
  <si>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</si>
  <si>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</si>
  <si>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</si>
  <si>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</si>
  <si>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</si>
  <si>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</si>
  <si>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</si>
  <si>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</si>
  <si>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</si>
  <si>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</si>
  <si>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</si>
  <si>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</si>
  <si>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</si>
  <si>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</si>
  <si>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</si>
  <si>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</si>
  <si>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</si>
  <si>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</si>
  <si>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</si>
  <si>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</si>
  <si>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</si>
  <si>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</si>
  <si>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</si>
  <si>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</si>
  <si>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</si>
  <si>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</si>
  <si>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</si>
  <si>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</si>
  <si>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</si>
  <si>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</si>
  <si>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</si>
  <si>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</si>
  <si>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</si>
  <si>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</si>
  <si>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</si>
  <si>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</si>
  <si>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</si>
  <si>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</si>
  <si>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</si>
  <si>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</si>
  <si>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</si>
  <si>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</si>
  <si>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</si>
  <si>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</si>
  <si>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</si>
  <si>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</si>
  <si>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</si>
  <si>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</si>
  <si>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</si>
  <si>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</si>
  <si>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</si>
  <si>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</si>
  <si>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</si>
  <si>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</si>
  <si>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</si>
  <si>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</si>
  <si>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</si>
  <si>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</si>
  <si>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</si>
  <si>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</si>
  <si>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</si>
  <si>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</si>
  <si>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</si>
  <si>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</si>
  <si>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</si>
  <si>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</si>
  <si>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</si>
  <si>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</si>
  <si>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</si>
  <si>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</si>
  <si>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</si>
  <si>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</si>
  <si>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</si>
  <si>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</si>
  <si>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</si>
  <si>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</si>
  <si>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</si>
  <si>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</si>
  <si>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</si>
  <si>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</si>
  <si>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</si>
  <si>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</si>
  <si>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</si>
  <si>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</si>
  <si>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</si>
  <si>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</si>
  <si>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</si>
  <si>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</si>
  <si>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</si>
  <si>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</si>
  <si>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</si>
  <si>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</si>
  <si>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</si>
  <si>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</si>
  <si>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</si>
  <si>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</si>
  <si>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</si>
  <si>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</si>
  <si>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</si>
  <si>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</si>
  <si>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</si>
  <si>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</si>
  <si>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</si>
  <si>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</si>
  <si>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</si>
  <si>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</si>
  <si>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</si>
  <si>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</si>
  <si>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</si>
  <si>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</si>
  <si>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</si>
  <si>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</si>
  <si>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</si>
  <si>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</si>
  <si>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</si>
  <si>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</si>
  <si>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</si>
  <si>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</si>
  <si>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</si>
  <si>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</si>
  <si>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</si>
  <si>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</si>
  <si>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</si>
  <si>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</si>
  <si>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</si>
  <si>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</si>
  <si>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</si>
  <si>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</si>
  <si>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</si>
  <si>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</si>
  <si>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</si>
  <si>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</si>
  <si>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</si>
  <si>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</si>
  <si>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</si>
  <si>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</si>
  <si>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</si>
  <si>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</si>
  <si>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</si>
  <si>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</si>
  <si>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</si>
  <si>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</si>
  <si>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</si>
  <si>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</si>
  <si>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</si>
  <si>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</si>
  <si>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</si>
  <si>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</si>
  <si>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</si>
  <si>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</si>
  <si>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</si>
  <si>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</si>
  <si>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</si>
  <si>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</si>
  <si>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</si>
  <si>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</si>
  <si>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</si>
  <si>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</si>
  <si>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</si>
  <si>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</si>
  <si>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</si>
  <si>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</si>
  <si>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</si>
  <si>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</si>
  <si>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</si>
  <si>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</si>
  <si>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</si>
  <si>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</si>
  <si>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</si>
  <si>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</si>
  <si>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</si>
  <si>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</si>
  <si>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</si>
  <si>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</si>
  <si>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</si>
  <si>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</si>
  <si>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</si>
  <si>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</si>
  <si>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</si>
  <si>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</si>
  <si>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</si>
  <si>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</si>
  <si>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</si>
  <si>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</si>
  <si>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</si>
  <si>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</si>
  <si>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</si>
  <si>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</si>
  <si>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</si>
  <si>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</si>
  <si>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</si>
  <si>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</si>
  <si>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</si>
  <si>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</si>
  <si>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</si>
  <si>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</si>
  <si>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</si>
  <si>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</si>
  <si>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</si>
  <si>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</si>
  <si>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</si>
  <si>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</si>
  <si>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</si>
  <si>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</si>
  <si>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</si>
  <si>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</si>
  <si>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</si>
  <si>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</si>
  <si>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</si>
  <si>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</si>
  <si>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</si>
  <si>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</si>
  <si>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</si>
  <si>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</si>
  <si>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</si>
  <si>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</si>
  <si>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</si>
  <si>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</si>
  <si>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</si>
  <si>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</si>
  <si>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</si>
  <si>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</si>
  <si>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</si>
  <si>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</si>
  <si>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</si>
  <si>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</si>
  <si>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</si>
  <si>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</si>
  <si>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</si>
  <si>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</si>
  <si>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</si>
  <si>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</si>
  <si>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</si>
  <si>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</si>
  <si>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</si>
  <si>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</si>
  <si>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</si>
  <si>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</si>
  <si>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</si>
  <si>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</si>
  <si>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</si>
  <si>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</si>
  <si>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</si>
  <si>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</si>
  <si>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</si>
  <si>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</si>
  <si>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</si>
  <si>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</si>
  <si>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</si>
  <si>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</si>
  <si>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</si>
  <si>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</si>
  <si>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</si>
  <si>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</si>
  <si>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</si>
  <si>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</si>
  <si>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</si>
  <si>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</si>
  <si>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</si>
  <si>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</si>
  <si>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</si>
  <si>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</si>
  <si>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</si>
  <si>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</si>
  <si>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</si>
  <si>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</si>
  <si>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</si>
  <si>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</si>
  <si>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</si>
  <si>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</si>
  <si>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</si>
  <si>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</si>
  <si>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</si>
  <si>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</si>
  <si>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</si>
  <si>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</si>
  <si>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</si>
  <si>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</si>
  <si>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</si>
  <si>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</si>
  <si>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</si>
  <si>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</si>
  <si>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</si>
  <si>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</si>
  <si>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</si>
  <si>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</si>
  <si>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</si>
  <si>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</si>
  <si>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</si>
  <si>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</si>
  <si>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</si>
  <si>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</si>
  <si>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</si>
  <si>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</si>
  <si>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</si>
  <si>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</si>
  <si>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</si>
  <si>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</si>
  <si>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</si>
  <si>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</si>
  <si>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</si>
  <si>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</si>
  <si>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</si>
  <si>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</si>
  <si>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</si>
  <si>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</si>
  <si>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</si>
  <si>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</si>
  <si>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</si>
  <si>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</si>
  <si>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</si>
  <si>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</si>
  <si>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</si>
  <si>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</si>
  <si>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</si>
  <si>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</si>
  <si>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</si>
  <si>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</si>
  <si>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</si>
  <si>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</si>
  <si>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</si>
  <si>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</si>
  <si>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</si>
  <si>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</si>
  <si>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</si>
  <si>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</si>
  <si>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</si>
  <si>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</si>
  <si>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</si>
  <si>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</si>
  <si>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</si>
  <si>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</si>
  <si>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</si>
  <si>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</si>
  <si>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</si>
  <si>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</si>
  <si>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</si>
  <si>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</si>
  <si>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</si>
  <si>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</si>
  <si>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</si>
  <si>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</si>
  <si>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</si>
  <si>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</si>
  <si>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</si>
  <si>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</si>
  <si>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</si>
  <si>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</si>
  <si>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</si>
  <si>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</si>
  <si>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</si>
  <si>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</si>
  <si>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</si>
  <si>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</si>
  <si>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</si>
  <si>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</si>
  <si>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</si>
  <si>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</si>
  <si>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</si>
  <si>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</si>
  <si>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</si>
  <si>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</si>
  <si>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</si>
  <si>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</si>
  <si>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</si>
  <si>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</si>
  <si>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</si>
  <si>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</si>
  <si>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</si>
  <si>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</si>
  <si>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</si>
  <si>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</si>
  <si>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</si>
  <si>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</si>
  <si>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</si>
  <si>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</si>
  <si>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</si>
  <si>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</si>
  <si>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</si>
  <si>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</si>
  <si>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</si>
  <si>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</si>
  <si>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</si>
  <si>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</si>
  <si>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</si>
  <si>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</si>
  <si>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</si>
  <si>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</si>
  <si>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</si>
  <si>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</si>
  <si>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</si>
  <si>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</si>
  <si>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</si>
  <si>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</si>
  <si>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</si>
  <si>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</si>
  <si>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</si>
  <si>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</si>
  <si>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</si>
  <si>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</si>
  <si>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</si>
  <si>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</si>
  <si>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</si>
  <si>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</si>
  <si>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</si>
  <si>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</si>
  <si>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</si>
  <si>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</si>
  <si>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</si>
  <si>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</si>
  <si>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</si>
  <si>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</si>
  <si>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</si>
  <si>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</si>
  <si>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</si>
  <si>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</si>
  <si>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</si>
  <si>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</si>
  <si>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</si>
  <si>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</si>
  <si>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</si>
  <si>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</si>
  <si>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</si>
  <si>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</si>
  <si>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</si>
  <si>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</si>
  <si>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</si>
  <si>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</si>
  <si>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</si>
  <si>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</si>
  <si>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</si>
  <si>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</si>
  <si>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</si>
  <si>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</si>
  <si>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</si>
  <si>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</si>
  <si>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</si>
  <si>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</si>
  <si>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</si>
  <si>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</si>
  <si>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</si>
  <si>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</si>
  <si>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</si>
  <si>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</si>
  <si>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</si>
  <si>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</si>
  <si>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</si>
  <si>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</si>
  <si>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</si>
  <si>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</si>
  <si>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</si>
  <si>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</si>
  <si>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</si>
  <si>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</si>
  <si>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</si>
  <si>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</si>
  <si>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</si>
  <si>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</si>
  <si>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</si>
  <si>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</si>
  <si>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</si>
  <si>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</si>
  <si>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</si>
  <si>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</si>
  <si>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</si>
  <si>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</si>
  <si>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</si>
  <si>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</si>
  <si>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</si>
  <si>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</si>
  <si>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</si>
  <si>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</si>
  <si>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</si>
  <si>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</si>
  <si>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</si>
  <si>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</si>
  <si>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</si>
  <si>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</si>
  <si>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</si>
  <si>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</si>
  <si>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</si>
  <si>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</si>
  <si>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</si>
  <si>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</si>
  <si>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</si>
  <si>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</si>
  <si>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</si>
  <si>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</si>
  <si>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</si>
  <si>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</si>
  <si>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</si>
  <si>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</si>
  <si>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</si>
  <si>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</si>
  <si>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</si>
  <si>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</si>
  <si>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</si>
  <si>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</si>
  <si>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</si>
  <si>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</si>
  <si>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</si>
  <si>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</si>
  <si>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</si>
  <si>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</si>
  <si>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</si>
  <si>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</si>
  <si>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</si>
  <si>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</si>
  <si>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</si>
  <si>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</si>
  <si>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</si>
  <si>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</si>
  <si>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</si>
  <si>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</si>
  <si>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</si>
  <si>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</si>
  <si>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</si>
  <si>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</si>
  <si>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</si>
  <si>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</si>
  <si>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</si>
  <si>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</si>
  <si>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</si>
  <si>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</si>
  <si>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</si>
  <si>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</si>
  <si>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</si>
  <si>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</si>
  <si>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</si>
  <si>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</si>
  <si>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</si>
  <si>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</si>
  <si>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</si>
  <si>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</si>
  <si>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</si>
  <si>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</si>
  <si>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</si>
  <si>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</si>
  <si>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</si>
  <si>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</si>
  <si>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</si>
  <si>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</si>
  <si>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</si>
  <si>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</si>
  <si>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</si>
  <si>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</si>
  <si>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</si>
  <si>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</si>
  <si>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</si>
  <si>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</si>
  <si>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</si>
  <si>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</si>
  <si>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</si>
  <si>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</si>
  <si>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</si>
  <si>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</si>
  <si>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</si>
  <si>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</si>
  <si>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</si>
  <si>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</si>
  <si>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</si>
  <si>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</si>
  <si>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</si>
  <si>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</si>
  <si>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</si>
  <si>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</si>
  <si>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</si>
  <si>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</si>
  <si>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</si>
  <si>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</si>
  <si>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</si>
  <si>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</si>
  <si>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</si>
  <si>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</si>
  <si>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</si>
  <si>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</si>
  <si>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</si>
  <si>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</si>
  <si>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</si>
  <si>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</si>
  <si>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</si>
  <si>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</si>
  <si>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</si>
  <si>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</si>
  <si>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</si>
  <si>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</si>
  <si>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</si>
  <si>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</si>
  <si>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</si>
  <si>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</si>
  <si>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</si>
  <si>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</si>
  <si>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</si>
  <si>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</si>
  <si>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</si>
  <si>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</si>
  <si>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</si>
  <si>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</si>
  <si>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</si>
  <si>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</si>
  <si>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</si>
  <si>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</si>
  <si>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</si>
  <si>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</si>
  <si>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</si>
  <si>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</si>
  <si>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</si>
  <si>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</si>
  <si>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</si>
  <si>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</si>
  <si>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</si>
  <si>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</si>
  <si>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</si>
  <si>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</si>
  <si>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</si>
  <si>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</si>
  <si>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</si>
  <si>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</si>
  <si>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</si>
  <si>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</si>
  <si>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</si>
  <si>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</si>
  <si>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</si>
  <si>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</si>
  <si>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</si>
  <si>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</si>
  <si>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</si>
  <si>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</si>
  <si>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</si>
  <si>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</si>
  <si>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</si>
  <si>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</si>
  <si>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</si>
  <si>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</si>
  <si>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</si>
  <si>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</si>
  <si>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</si>
  <si>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</si>
  <si>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</si>
  <si>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</si>
  <si>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</si>
  <si>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</si>
  <si>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</si>
  <si>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</si>
  <si>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</si>
  <si>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</si>
  <si>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</si>
  <si>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</si>
  <si>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</si>
  <si>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</si>
  <si>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</si>
  <si>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</si>
  <si>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</si>
  <si>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</si>
  <si>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</si>
  <si>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</si>
  <si>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</si>
  <si>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</si>
  <si>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</si>
  <si>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</si>
  <si>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</si>
  <si>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</si>
  <si>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</si>
  <si>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</si>
  <si>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</si>
  <si>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</si>
  <si>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</si>
  <si>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</si>
  <si>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</si>
  <si>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</si>
  <si>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</si>
  <si>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</si>
  <si>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</si>
  <si>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</si>
  <si>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</si>
  <si>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</si>
  <si>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</si>
  <si>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</si>
  <si>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</si>
  <si>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</si>
  <si>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</si>
  <si>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</si>
  <si>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</si>
  <si>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</si>
  <si>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</si>
  <si>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</si>
  <si>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</si>
  <si>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</si>
  <si>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</si>
  <si>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</si>
  <si>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</si>
  <si>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</si>
  <si>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</si>
  <si>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</si>
  <si>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</si>
  <si>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</si>
  <si>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</si>
  <si>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</si>
  <si>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</si>
  <si>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</si>
  <si>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</si>
  <si>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</si>
  <si>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</si>
  <si>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</si>
  <si>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</si>
  <si>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</si>
  <si>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</si>
  <si>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</si>
  <si>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</si>
  <si>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</si>
  <si>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</si>
  <si>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</si>
  <si>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</si>
  <si>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</si>
  <si>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</si>
  <si>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</si>
  <si>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</si>
  <si>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</si>
  <si>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</si>
  <si>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</si>
  <si>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</si>
  <si>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</si>
  <si>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</si>
  <si>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</si>
  <si>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</si>
  <si>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</si>
  <si>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</si>
  <si>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</si>
  <si>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</si>
  <si>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</si>
  <si>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</si>
  <si>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</si>
  <si>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</si>
  <si>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</si>
  <si>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</si>
  <si>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</si>
  <si>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</si>
  <si>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</si>
  <si>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</si>
  <si>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</si>
  <si>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</si>
  <si>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</si>
  <si>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</si>
  <si>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</si>
  <si>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</si>
  <si>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</si>
  <si>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</si>
  <si>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</si>
  <si>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</si>
  <si>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</si>
  <si>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</si>
  <si>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</si>
  <si>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</si>
  <si>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</si>
  <si>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</si>
  <si>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</si>
  <si>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</si>
  <si>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</si>
  <si>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</si>
  <si>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</si>
  <si>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</si>
  <si>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</si>
  <si>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</si>
  <si>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</si>
  <si>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</si>
  <si>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</si>
  <si>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</si>
  <si>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</si>
  <si>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</si>
  <si>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</si>
  <si>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</si>
  <si>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</si>
  <si>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</si>
  <si>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</si>
  <si>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</si>
  <si>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</si>
  <si>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</si>
  <si>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</si>
  <si>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</si>
  <si>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</si>
  <si>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</si>
  <si>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</si>
  <si>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</si>
  <si>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</si>
  <si>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</si>
  <si>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</si>
  <si>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</si>
  <si>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</si>
  <si>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</si>
  <si>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</si>
  <si>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</si>
  <si>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</si>
  <si>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</si>
  <si>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</si>
  <si>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</si>
  <si>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</si>
  <si>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</si>
  <si>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</si>
  <si>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</si>
  <si>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</si>
  <si>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</si>
  <si>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</si>
  <si>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</si>
  <si>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</si>
  <si>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</si>
  <si>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</si>
  <si>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</si>
  <si>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</si>
  <si>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</si>
  <si>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</si>
  <si>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</si>
  <si>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</si>
  <si>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</si>
  <si>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</si>
  <si>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</si>
  <si>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</si>
  <si>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</si>
  <si>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</si>
  <si>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</si>
  <si>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</si>
  <si>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</si>
  <si>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</si>
  <si>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</si>
  <si>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</si>
  <si>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</si>
  <si>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</si>
  <si>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</si>
  <si>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</si>
  <si>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</si>
  <si>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</si>
  <si>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</si>
  <si>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</si>
  <si>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</si>
  <si>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</si>
  <si>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</si>
  <si>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</si>
  <si>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</si>
  <si>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</si>
  <si>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</si>
  <si>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</si>
  <si>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</si>
  <si>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</si>
  <si>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</si>
  <si>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</si>
  <si>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</si>
  <si>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</si>
  <si>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</si>
  <si>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</si>
  <si>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</si>
  <si>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</si>
  <si>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</si>
  <si>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</si>
  <si>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</si>
  <si>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</si>
  <si>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</si>
  <si>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</si>
  <si>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</si>
  <si>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</si>
  <si>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</si>
  <si>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</si>
  <si>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</si>
  <si>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</si>
  <si>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</si>
  <si>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</si>
  <si>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</si>
  <si>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</si>
  <si>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</si>
  <si>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</si>
  <si>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</si>
  <si>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</si>
  <si>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</si>
  <si>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</si>
  <si>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</si>
  <si>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</si>
  <si>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</si>
  <si>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</si>
  <si>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</si>
  <si>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</si>
  <si>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</si>
  <si>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</si>
  <si>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</si>
  <si>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</si>
  <si>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</si>
  <si>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</si>
  <si>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</si>
  <si>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</si>
  <si>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</si>
  <si>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</si>
  <si>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</si>
  <si>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</si>
  <si>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</si>
  <si>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</si>
  <si>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</si>
  <si>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</si>
  <si>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</si>
  <si>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</si>
  <si>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</si>
  <si>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</si>
  <si>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</si>
  <si>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</si>
  <si>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</si>
  <si>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</si>
  <si>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</si>
  <si>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</si>
  <si>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</si>
  <si>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</si>
  <si>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</si>
  <si>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</si>
  <si>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</si>
  <si>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</si>
  <si>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</si>
  <si>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</si>
  <si>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</si>
  <si>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</si>
  <si>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</si>
  <si>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</si>
  <si>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</si>
  <si>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</si>
  <si>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</si>
  <si>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</si>
  <si>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</si>
  <si>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</si>
  <si>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</si>
  <si>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</si>
  <si>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</si>
  <si>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</si>
  <si>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</si>
  <si>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</si>
  <si>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</si>
  <si>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</si>
  <si>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</si>
  <si>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</si>
  <si>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</si>
  <si>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</si>
  <si>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</si>
  <si>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</si>
  <si>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</si>
  <si>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</si>
  <si>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</si>
  <si>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</si>
  <si>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</si>
  <si>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</si>
  <si>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</si>
  <si>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</si>
  <si>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</si>
  <si>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</si>
  <si>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</si>
  <si>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</si>
  <si>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</si>
  <si>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</si>
  <si>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</si>
  <si>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</si>
  <si>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</si>
  <si>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</si>
  <si>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</si>
  <si>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</si>
  <si>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</si>
  <si>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</si>
  <si>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</si>
  <si>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</si>
  <si>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</si>
  <si>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</si>
  <si>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</si>
  <si>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</si>
  <si>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</si>
  <si>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</si>
  <si>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</si>
  <si>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</si>
  <si>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</si>
  <si>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</si>
  <si>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</si>
  <si>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</si>
  <si>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</si>
  <si>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</si>
  <si>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</si>
  <si>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</si>
  <si>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</si>
  <si>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</si>
  <si>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</si>
  <si>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</si>
  <si>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</si>
  <si>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</si>
  <si>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</si>
  <si>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</si>
  <si>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</si>
  <si>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</si>
  <si>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</si>
  <si>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</si>
  <si>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</si>
  <si>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</si>
  <si>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</si>
  <si>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</si>
  <si>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</si>
  <si>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</si>
  <si>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</si>
  <si>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</si>
  <si>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</si>
  <si>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</si>
  <si>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</si>
  <si>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</si>
  <si>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</si>
  <si>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</si>
  <si>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</si>
  <si>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</si>
  <si>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</si>
  <si>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</si>
  <si>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</si>
  <si>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</si>
  <si>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</si>
  <si>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</si>
  <si>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</si>
  <si>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</si>
  <si>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</si>
  <si>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</si>
  <si>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</si>
  <si>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</si>
  <si>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</si>
  <si>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</si>
  <si>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</si>
  <si>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</si>
  <si>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</si>
  <si>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</si>
  <si>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</si>
  <si>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</si>
  <si>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</si>
  <si>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</si>
  <si>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</si>
  <si>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</si>
  <si>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</si>
  <si>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</si>
  <si>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</si>
  <si>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</si>
  <si>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</si>
  <si>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</si>
  <si>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</si>
  <si>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</si>
  <si>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</si>
  <si>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</si>
  <si>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</si>
  <si>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</si>
  <si>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</si>
  <si>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</si>
  <si>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</si>
  <si>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</si>
  <si>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</si>
  <si>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</si>
  <si>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</si>
  <si>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</si>
  <si>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</si>
  <si>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</si>
  <si>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</si>
  <si>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</si>
  <si>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</si>
  <si>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</si>
  <si>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</si>
  <si>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</si>
  <si>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</si>
  <si>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</si>
  <si>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</si>
  <si>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</si>
  <si>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</si>
  <si>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</si>
  <si>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</si>
  <si>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</si>
  <si>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</si>
  <si>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</si>
  <si>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</si>
  <si>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</si>
  <si>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</si>
  <si>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</si>
  <si>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</si>
  <si>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</si>
  <si>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</si>
  <si>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</si>
  <si>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</si>
  <si>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</si>
  <si>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</si>
  <si>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</si>
  <si>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</si>
  <si>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</si>
  <si>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</si>
  <si>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</si>
  <si>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</si>
  <si>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</si>
  <si>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</si>
  <si>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</si>
  <si>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</si>
  <si>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</si>
  <si>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</si>
  <si>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</si>
  <si>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</si>
  <si>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</si>
  <si>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</si>
  <si>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</si>
  <si>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</si>
  <si>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</si>
  <si>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</si>
  <si>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</si>
  <si>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</si>
  <si>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</si>
  <si>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</si>
  <si>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</si>
  <si>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</si>
  <si>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</si>
  <si>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</si>
  <si>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</si>
  <si>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</si>
  <si>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</si>
  <si>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</si>
  <si>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</si>
  <si>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</si>
  <si>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</si>
  <si>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</si>
  <si>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</si>
  <si>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</si>
  <si>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</si>
  <si>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</si>
  <si>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</si>
  <si>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</si>
  <si>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</si>
  <si>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</si>
  <si>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</si>
  <si>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</si>
  <si>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</si>
  <si>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</si>
  <si>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</si>
  <si>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</si>
  <si>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</si>
  <si>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</si>
  <si>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</si>
  <si>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</si>
  <si>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</si>
  <si>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</si>
  <si>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</si>
  <si>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</si>
  <si>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</si>
  <si>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</si>
  <si>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</si>
  <si>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</si>
  <si>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</si>
  <si>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</si>
  <si>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</si>
  <si>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</si>
  <si>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</si>
  <si>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</si>
  <si>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</si>
  <si>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</si>
  <si>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</si>
  <si>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</si>
  <si>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</si>
  <si>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</si>
  <si>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</si>
  <si>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</si>
  <si>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</si>
  <si>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</si>
  <si>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</si>
  <si>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</si>
  <si>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</si>
  <si>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</si>
  <si>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</si>
  <si>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</si>
  <si>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</si>
  <si>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</si>
  <si>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</si>
  <si>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</si>
  <si>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</si>
  <si>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</si>
  <si>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</si>
  <si>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</si>
  <si>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</si>
  <si>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</si>
  <si>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</si>
  <si>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</si>
  <si>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</si>
  <si>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</si>
  <si>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</si>
  <si>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</si>
  <si>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</si>
  <si>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</si>
  <si>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</si>
  <si>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</si>
  <si>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</si>
  <si>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</si>
  <si>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</si>
  <si>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</si>
  <si>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</si>
  <si>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</si>
  <si>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</si>
  <si>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</si>
  <si>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</si>
  <si>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</si>
  <si>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</si>
  <si>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</si>
  <si>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</si>
  <si>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</si>
  <si>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</si>
  <si>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</si>
  <si>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</si>
  <si>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</si>
  <si>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</si>
  <si>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</si>
  <si>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</si>
  <si>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</si>
  <si>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</si>
  <si>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</si>
  <si>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</si>
  <si>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</si>
  <si>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</si>
  <si>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</si>
  <si>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</si>
  <si>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</si>
  <si>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</si>
  <si>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</si>
  <si>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</si>
  <si>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</si>
  <si>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</si>
  <si>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</si>
  <si>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</si>
  <si>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</si>
  <si>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</si>
  <si>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</si>
  <si>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</si>
  <si>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</si>
  <si>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</si>
  <si>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</si>
  <si>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</si>
  <si>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</si>
  <si>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</si>
  <si>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</si>
  <si>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</si>
  <si>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</si>
  <si>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</si>
  <si>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</si>
  <si>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</si>
  <si>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</si>
  <si>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</si>
  <si>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</si>
  <si>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</si>
  <si>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</si>
  <si>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</si>
  <si>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</si>
  <si>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</si>
  <si>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</si>
  <si>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</si>
  <si>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</si>
  <si>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</si>
  <si>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</si>
  <si>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</si>
  <si>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</si>
  <si>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</si>
  <si>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</si>
  <si>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</si>
  <si>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</si>
  <si>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</si>
  <si>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</si>
  <si>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</si>
  <si>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</si>
  <si>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</si>
  <si>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</si>
  <si>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</si>
  <si>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</si>
  <si>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</si>
  <si>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</si>
  <si>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</si>
  <si>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</si>
  <si>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</si>
  <si>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</si>
  <si>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</si>
  <si>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</si>
  <si>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</si>
  <si>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</si>
  <si>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</si>
  <si>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</si>
  <si>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</si>
  <si>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</si>
  <si>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</si>
  <si>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</si>
  <si>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</si>
  <si>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</si>
  <si>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</si>
  <si>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</si>
  <si>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</si>
  <si>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</si>
  <si>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</si>
  <si>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</si>
  <si>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</si>
  <si>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</si>
  <si>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</si>
  <si>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</si>
  <si>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</si>
  <si>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</si>
  <si>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</si>
  <si>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</si>
  <si>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</si>
  <si>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</si>
  <si>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</si>
  <si>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</si>
  <si>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</si>
  <si>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</si>
  <si>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</si>
  <si>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</si>
  <si>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</si>
  <si>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</si>
  <si>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</si>
  <si>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</si>
  <si>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</si>
  <si>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</si>
  <si>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</si>
  <si>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</si>
  <si>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</si>
  <si>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</si>
  <si>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</si>
  <si>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</si>
  <si>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</si>
  <si>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</si>
  <si>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</si>
  <si>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</si>
  <si>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</si>
  <si>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</si>
  <si>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</si>
  <si>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</si>
  <si>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</si>
  <si>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</si>
  <si>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</si>
  <si>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</si>
  <si>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</si>
  <si>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</si>
  <si>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</si>
  <si>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</si>
  <si>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</si>
  <si>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</si>
  <si>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</si>
  <si>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</si>
  <si>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</si>
  <si>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</si>
  <si>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</si>
  <si>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</si>
  <si>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</si>
  <si>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</si>
  <si>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</si>
  <si>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</si>
  <si>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</si>
  <si>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</si>
  <si>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</si>
  <si>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</si>
  <si>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</si>
  <si>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</si>
  <si>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</si>
  <si>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</si>
  <si>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</si>
  <si>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</si>
  <si>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</si>
  <si>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</si>
  <si>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</si>
  <si>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</si>
  <si>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</si>
  <si>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</si>
  <si>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</si>
  <si>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</si>
  <si>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</si>
  <si>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</si>
  <si>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</si>
  <si>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</si>
  <si>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</si>
  <si>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</si>
  <si>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</si>
  <si>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</si>
  <si>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</si>
  <si>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</si>
  <si>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</si>
  <si>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</si>
  <si>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</si>
  <si>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</si>
  <si>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</si>
  <si>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</si>
  <si>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</si>
  <si>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</si>
  <si>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</si>
  <si>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</si>
  <si>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</si>
  <si>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</si>
  <si>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</si>
  <si>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</si>
  <si>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</si>
  <si>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</si>
  <si>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</si>
  <si>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</si>
  <si>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</si>
  <si>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</si>
  <si>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</si>
  <si>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</si>
  <si>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</si>
  <si>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</si>
  <si>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</si>
  <si>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</si>
  <si>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</si>
  <si>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</si>
  <si>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</si>
  <si>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</si>
  <si>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</si>
  <si>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</si>
  <si>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</si>
  <si>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</si>
  <si>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</si>
  <si>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</si>
  <si>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</si>
  <si>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</si>
  <si>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</si>
  <si>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</si>
  <si>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</si>
  <si>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</si>
  <si>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</si>
  <si>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</si>
  <si>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</si>
  <si>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</si>
  <si>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</si>
  <si>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</si>
  <si>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</si>
  <si>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</si>
  <si>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</si>
  <si>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</si>
  <si>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</si>
  <si>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</si>
  <si>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</si>
  <si>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</si>
  <si>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</si>
  <si>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</si>
  <si>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</si>
  <si>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</si>
  <si>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</si>
  <si>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</si>
  <si>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</si>
  <si>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</si>
  <si>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</si>
  <si>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</si>
  <si>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</si>
  <si>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</si>
  <si>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</si>
  <si>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</si>
  <si>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</si>
  <si>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</si>
  <si>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</si>
  <si>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</si>
  <si>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</si>
  <si>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</si>
  <si>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</si>
  <si>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</si>
  <si>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</si>
  <si>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</si>
  <si>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</si>
  <si>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</si>
  <si>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</si>
  <si>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</si>
  <si>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</si>
  <si>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</si>
  <si>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</si>
  <si>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</si>
  <si>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</si>
  <si>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</si>
  <si>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</si>
  <si>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</si>
  <si>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</si>
  <si>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</si>
  <si>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</si>
  <si>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</si>
  <si>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</si>
  <si>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</si>
  <si>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</si>
  <si>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</si>
  <si>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</si>
  <si>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</si>
  <si>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</si>
  <si>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</si>
  <si>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</si>
  <si>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</si>
  <si>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</si>
  <si>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</si>
  <si>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</si>
  <si>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</si>
  <si>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</si>
  <si>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</si>
  <si>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</si>
  <si>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</si>
  <si>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</si>
  <si>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</si>
  <si>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</si>
  <si>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</si>
  <si>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</si>
  <si>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</si>
  <si>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</si>
  <si>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</si>
  <si>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</si>
  <si>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</si>
  <si>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</si>
  <si>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</si>
  <si>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</si>
  <si>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</si>
  <si>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</si>
  <si>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</si>
  <si>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</si>
  <si>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</si>
  <si>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</si>
  <si>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</si>
  <si>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</si>
  <si>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</si>
  <si>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</si>
  <si>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</si>
  <si>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</si>
  <si>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</si>
  <si>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</si>
  <si>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</si>
  <si>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</si>
  <si>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</si>
  <si>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</si>
  <si>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</si>
  <si>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</si>
  <si>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</si>
  <si>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</si>
  <si>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</si>
  <si>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</si>
  <si>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</si>
  <si>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</si>
  <si>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</si>
  <si>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</si>
  <si>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</si>
  <si>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</si>
  <si>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</si>
  <si>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</si>
  <si>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</si>
  <si>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</si>
  <si>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</si>
  <si>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</si>
  <si>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</si>
  <si>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</si>
  <si>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</si>
  <si>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</si>
  <si>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</si>
  <si>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</si>
  <si>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</si>
  <si>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</si>
  <si>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</si>
  <si>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</si>
  <si>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</si>
  <si>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</si>
  <si>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</si>
  <si>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</si>
  <si>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</si>
  <si>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</si>
  <si>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</si>
  <si>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</si>
  <si>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</si>
  <si>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</si>
  <si>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</si>
  <si>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</si>
  <si>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</si>
  <si>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</si>
  <si>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</si>
  <si>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</si>
  <si>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</si>
  <si>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</si>
  <si>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</si>
  <si>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</si>
  <si>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</si>
  <si>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</si>
  <si>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</si>
  <si>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</si>
  <si>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</si>
  <si>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</si>
  <si>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</si>
  <si>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</si>
  <si>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</si>
  <si>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</si>
  <si>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</si>
  <si>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</si>
  <si>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</si>
  <si>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</si>
  <si>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</si>
  <si>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</si>
  <si>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</si>
  <si>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</si>
  <si>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</si>
  <si>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</si>
  <si>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</si>
  <si>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</si>
  <si>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</si>
  <si>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</si>
  <si>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</si>
  <si>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</si>
  <si>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</si>
  <si>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</si>
  <si>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</si>
  <si>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</si>
  <si>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</si>
  <si>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</si>
  <si>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</si>
  <si>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</si>
  <si>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</si>
  <si>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</si>
  <si>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</si>
  <si>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</si>
  <si>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</si>
  <si>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</si>
  <si>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</si>
  <si>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</si>
  <si>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</si>
  <si>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</si>
  <si>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</si>
  <si>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</si>
  <si>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</si>
  <si>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</si>
  <si>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</si>
  <si>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</si>
  <si>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</si>
  <si>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</si>
  <si>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</si>
  <si>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</si>
  <si>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</si>
  <si>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</si>
  <si>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</si>
  <si>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</si>
  <si>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</si>
  <si>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</si>
  <si>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</si>
  <si>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</si>
  <si>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</si>
  <si>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</si>
  <si>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</si>
  <si>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</si>
  <si>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</si>
  <si>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</si>
  <si>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</si>
  <si>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</si>
  <si>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</si>
  <si>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</si>
  <si>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</si>
  <si>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</si>
  <si>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</si>
  <si>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</si>
  <si>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</si>
  <si>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</si>
  <si>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</si>
  <si>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</si>
  <si>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</si>
  <si>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</si>
  <si>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</si>
  <si>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</si>
  <si>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</si>
  <si>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</si>
  <si>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</si>
  <si>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</si>
  <si>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</si>
  <si>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</si>
  <si>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</si>
  <si>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</si>
  <si>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</si>
  <si>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</si>
  <si>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</si>
  <si>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</si>
  <si>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</si>
  <si>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</si>
  <si>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</si>
  <si>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</si>
  <si>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</si>
  <si>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</si>
  <si>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</si>
  <si>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</si>
  <si>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</si>
  <si>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</si>
  <si>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</si>
  <si>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</si>
  <si>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</si>
  <si>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</si>
  <si>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</si>
  <si>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</si>
  <si>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</si>
  <si>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</si>
  <si>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</si>
  <si>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</si>
  <si>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</si>
  <si>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</si>
  <si>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</si>
  <si>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</si>
  <si>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</si>
  <si>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</si>
  <si>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</si>
  <si>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</si>
  <si>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</si>
  <si>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</si>
  <si>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</si>
  <si>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</si>
  <si>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</si>
  <si>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</si>
  <si>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</si>
  <si>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</si>
  <si>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</si>
  <si>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</si>
  <si>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</si>
  <si>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</si>
  <si>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</si>
  <si>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</si>
  <si>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</si>
  <si>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</si>
  <si>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</si>
  <si>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</si>
  <si>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</si>
  <si>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</si>
  <si>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</si>
  <si>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</si>
  <si>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</si>
  <si>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</si>
  <si>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</si>
  <si>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</si>
  <si>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</si>
  <si>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</si>
  <si>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</si>
  <si>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</si>
  <si>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</si>
  <si>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</si>
  <si>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</si>
  <si>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</si>
  <si>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</si>
  <si>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</si>
  <si>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</si>
  <si>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</si>
  <si>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</si>
  <si>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</si>
  <si>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</si>
  <si>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</si>
  <si>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</si>
  <si>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</si>
  <si>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</si>
  <si>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</si>
  <si>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</si>
  <si>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</si>
  <si>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</si>
  <si>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</si>
  <si>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</si>
  <si>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</si>
  <si>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</si>
  <si>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</si>
  <si>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</si>
  <si>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</si>
  <si>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</si>
  <si>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</si>
  <si>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</si>
  <si>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</si>
  <si>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</si>
  <si>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</si>
  <si>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</si>
  <si>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</si>
  <si>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</si>
  <si>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</si>
  <si>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</si>
  <si>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</si>
  <si>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</si>
  <si>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</si>
  <si>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</si>
  <si>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</si>
  <si>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</si>
  <si>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</si>
  <si>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</si>
  <si>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</si>
  <si>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</si>
  <si>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</si>
  <si>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</si>
  <si>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</si>
  <si>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</si>
  <si>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</si>
  <si>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</si>
  <si>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</si>
  <si>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</si>
  <si>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</si>
  <si>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</si>
  <si>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</si>
  <si>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</si>
  <si>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</si>
  <si>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</si>
  <si>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</si>
  <si>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</si>
  <si>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</si>
  <si>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</si>
  <si>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</si>
  <si>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</si>
  <si>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</si>
  <si>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</si>
  <si>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</si>
  <si>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</si>
  <si>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</si>
  <si>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</si>
  <si>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</si>
  <si>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</si>
  <si>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</si>
  <si>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</si>
  <si>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</si>
  <si>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</si>
  <si>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</si>
  <si>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</si>
  <si>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</si>
  <si>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</si>
  <si>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</si>
  <si>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</si>
  <si>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</si>
  <si>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</si>
  <si>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</si>
  <si>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</si>
  <si>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</si>
  <si>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</si>
  <si>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</si>
  <si>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</si>
  <si>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</si>
  <si>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</si>
  <si>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</si>
  <si>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</si>
  <si>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</si>
  <si>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</si>
  <si>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</si>
  <si>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</si>
  <si>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</si>
  <si>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</si>
  <si>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</si>
  <si>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</si>
  <si>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</si>
  <si>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</si>
  <si>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</si>
  <si>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</si>
  <si>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</si>
  <si>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</si>
  <si>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</si>
  <si>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</si>
  <si>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</si>
  <si>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</si>
  <si>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</si>
  <si>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</si>
  <si>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</si>
  <si>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</si>
  <si>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</si>
  <si>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</si>
  <si>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</si>
  <si>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</si>
  <si>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</si>
  <si>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</si>
  <si>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</si>
  <si>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</si>
  <si>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</si>
  <si>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</si>
  <si>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</si>
  <si>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</si>
  <si>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</si>
  <si>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</si>
  <si>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</si>
  <si>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</si>
  <si>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</si>
  <si>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</si>
  <si>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</si>
  <si>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</si>
  <si>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</si>
  <si>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</si>
  <si>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</si>
  <si>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</si>
  <si>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</si>
  <si>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</si>
  <si>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</si>
  <si>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</si>
  <si>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</si>
  <si>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</si>
  <si>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</si>
  <si>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</si>
  <si>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</si>
  <si>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</si>
  <si>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</si>
  <si>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</si>
  <si>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</si>
  <si>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</si>
  <si>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</si>
  <si>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</si>
  <si>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</si>
  <si>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</si>
  <si>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</si>
  <si>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</si>
  <si>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</si>
  <si>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</si>
  <si>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</si>
  <si>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</si>
  <si>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</si>
  <si>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</si>
  <si>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</si>
  <si>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</si>
  <si>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</si>
  <si>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</si>
  <si>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</si>
  <si>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</si>
  <si>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</si>
  <si>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</si>
  <si>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</si>
  <si>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</si>
  <si>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</si>
  <si>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</si>
  <si>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</si>
  <si>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</si>
  <si>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</si>
  <si>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</si>
  <si>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</si>
  <si>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</si>
  <si>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</si>
  <si>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</si>
  <si>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</si>
  <si>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</si>
  <si>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</si>
  <si>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</si>
  <si>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</si>
  <si>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</si>
  <si>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</si>
  <si>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</si>
  <si>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</si>
  <si>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</si>
  <si>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</si>
  <si>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</si>
  <si>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</si>
  <si>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</si>
  <si>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</si>
  <si>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</si>
  <si>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</si>
  <si>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</si>
  <si>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</si>
  <si>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</si>
  <si>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</si>
  <si>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</si>
  <si>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</si>
  <si>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</si>
  <si>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</si>
  <si>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</si>
  <si>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</si>
  <si>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</si>
  <si>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</si>
  <si>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</si>
  <si>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</si>
  <si>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</si>
  <si>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</si>
  <si>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</si>
  <si>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</si>
  <si>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</si>
  <si>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</si>
  <si>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</si>
  <si>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</si>
  <si>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</si>
  <si>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</si>
  <si>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</si>
  <si>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</si>
  <si>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</si>
  <si>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</si>
  <si>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</si>
  <si>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</si>
  <si>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</si>
  <si>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</si>
  <si>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</si>
  <si>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</si>
  <si>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</si>
  <si>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</si>
  <si>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</si>
  <si>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</si>
  <si>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</si>
  <si>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</si>
  <si>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</si>
  <si>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</si>
  <si>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</si>
  <si>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</si>
  <si>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</si>
  <si>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</si>
  <si>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</si>
  <si>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</si>
  <si>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</si>
  <si>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</si>
  <si>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</si>
  <si>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</si>
  <si>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</si>
  <si>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</si>
  <si>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</si>
  <si>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</si>
  <si>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</si>
  <si>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</si>
  <si>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</si>
  <si>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</si>
  <si>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</si>
  <si>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</si>
  <si>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</si>
  <si>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</si>
  <si>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</si>
  <si>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</si>
  <si>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</si>
  <si>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</si>
  <si>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</si>
  <si>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</si>
  <si>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</si>
  <si>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</si>
  <si>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</si>
  <si>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</si>
  <si>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</si>
  <si>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</si>
  <si>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</si>
  <si>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</si>
  <si>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</si>
  <si>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</si>
  <si>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</si>
  <si>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</si>
  <si>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</si>
  <si>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</si>
  <si>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</si>
  <si>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</si>
  <si>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</si>
  <si>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</si>
  <si>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</si>
  <si>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</si>
  <si>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</si>
  <si>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</si>
  <si>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</si>
  <si>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</si>
  <si>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</si>
  <si>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</si>
  <si>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</si>
  <si>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</si>
  <si>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</si>
  <si>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</si>
  <si>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</si>
  <si>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</si>
  <si>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</si>
  <si>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</si>
  <si>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</si>
  <si>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</si>
  <si>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</si>
  <si>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</si>
  <si>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</si>
  <si>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</si>
  <si>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</si>
  <si>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</si>
  <si>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</si>
  <si>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</si>
  <si>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</si>
  <si>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</si>
  <si>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</si>
  <si>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</si>
  <si>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</si>
  <si>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</si>
  <si>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</si>
  <si>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</si>
  <si>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</si>
  <si>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</si>
  <si>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</si>
  <si>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</si>
  <si>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</si>
  <si>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</si>
  <si>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</si>
  <si>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</si>
  <si>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</si>
  <si>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</si>
  <si>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</si>
  <si>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</si>
  <si>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</si>
  <si>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</si>
  <si>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</si>
  <si>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</si>
  <si>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</si>
  <si>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</si>
  <si>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</si>
  <si>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</si>
  <si>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</si>
  <si>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</si>
  <si>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</si>
  <si>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</si>
  <si>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</si>
  <si>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</si>
  <si>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</si>
  <si>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</si>
  <si>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</si>
  <si>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</si>
  <si>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</si>
  <si>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</si>
  <si>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</si>
  <si>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</si>
  <si>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</si>
  <si>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</si>
  <si>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</si>
  <si>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</si>
  <si>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</si>
  <si>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</si>
  <si>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</si>
  <si>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</si>
  <si>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</si>
  <si>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</si>
  <si>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</si>
  <si>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</si>
  <si>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</si>
  <si>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</si>
  <si>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</si>
  <si>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</si>
  <si>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</si>
  <si>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</si>
  <si>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</si>
  <si>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</si>
  <si>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</si>
  <si>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</si>
  <si>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</si>
  <si>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</si>
  <si>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</si>
  <si>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</si>
  <si>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</si>
  <si>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</si>
  <si>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</si>
  <si>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</si>
  <si>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</si>
  <si>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</si>
  <si>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</si>
  <si>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</si>
  <si>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</si>
  <si>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</si>
  <si>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</si>
  <si>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</si>
  <si>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</si>
  <si>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</si>
  <si>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</si>
  <si>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</si>
  <si>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</si>
  <si>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</si>
  <si>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</si>
  <si>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</si>
  <si>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</si>
  <si>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</si>
  <si>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</si>
  <si>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</si>
  <si>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</si>
  <si>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</si>
  <si>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</si>
  <si>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</si>
  <si>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</si>
  <si>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</si>
  <si>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</si>
  <si>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</si>
  <si>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</si>
  <si>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</si>
  <si>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</si>
  <si>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</si>
  <si>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</si>
  <si>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</si>
  <si>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</si>
  <si>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</si>
  <si>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</si>
  <si>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</si>
  <si>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</si>
  <si>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</si>
  <si>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</si>
  <si>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</si>
  <si>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</si>
  <si>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</si>
  <si>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</si>
  <si>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</si>
  <si>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</si>
  <si>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</si>
  <si>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</si>
  <si>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</si>
  <si>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</si>
  <si>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</si>
  <si>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</si>
  <si>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</si>
  <si>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</si>
  <si>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</si>
  <si>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</si>
  <si>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</si>
  <si>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</si>
  <si>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</si>
  <si>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</si>
  <si>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</si>
  <si>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</si>
  <si>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</si>
  <si>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</si>
  <si>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</si>
  <si>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</si>
  <si>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</si>
  <si>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</si>
  <si>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</si>
  <si>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</si>
  <si>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</si>
  <si>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</si>
  <si>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</si>
  <si>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</si>
  <si>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</si>
  <si>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</si>
  <si>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</si>
  <si>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</si>
  <si>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</si>
  <si>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</si>
  <si>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</si>
  <si>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</si>
  <si>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</si>
  <si>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</si>
  <si>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</si>
  <si>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</si>
  <si>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</si>
  <si>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</si>
  <si>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</si>
  <si>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</si>
  <si>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</si>
  <si>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</si>
  <si>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</si>
  <si>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</si>
  <si>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</si>
  <si>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</si>
  <si>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</si>
  <si>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</si>
  <si>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</si>
  <si>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</si>
  <si>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</si>
  <si>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</si>
  <si>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</si>
  <si>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</si>
  <si>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</si>
  <si>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</si>
  <si>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</si>
  <si>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</si>
  <si>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</si>
  <si>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</si>
  <si>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</si>
  <si>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</si>
  <si>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</si>
  <si>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</si>
  <si>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</si>
  <si>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</si>
  <si>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</si>
  <si>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</si>
  <si>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</si>
  <si>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</si>
  <si>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</si>
  <si>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</si>
  <si>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</si>
  <si>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</si>
  <si>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</si>
  <si>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</si>
  <si>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</si>
  <si>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</si>
  <si>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</si>
  <si>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</si>
  <si>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</si>
  <si>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</si>
  <si>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</si>
  <si>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</si>
  <si>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</si>
  <si>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</si>
  <si>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</si>
  <si>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</si>
  <si>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</si>
  <si>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</si>
  <si>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</si>
  <si>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</si>
  <si>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</si>
  <si>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</si>
  <si>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</si>
  <si>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</si>
  <si>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</si>
  <si>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</si>
  <si>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</si>
  <si>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</si>
  <si>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</si>
  <si>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</si>
  <si>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</si>
  <si>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</si>
  <si>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</si>
  <si>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</si>
  <si>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</si>
  <si>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</si>
  <si>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</si>
  <si>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</si>
  <si>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</si>
  <si>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</si>
  <si>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</si>
  <si>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</si>
  <si>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</si>
  <si>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</si>
  <si>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</si>
  <si>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</si>
  <si>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</si>
  <si>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</si>
  <si>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</si>
  <si>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</si>
  <si>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</si>
  <si>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</si>
  <si>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</si>
  <si>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</si>
  <si>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</si>
  <si>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</si>
  <si>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</si>
  <si>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</si>
  <si>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</si>
  <si>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</si>
  <si>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</si>
  <si>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</si>
  <si>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</si>
  <si>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</si>
  <si>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</si>
  <si>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</si>
  <si>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</si>
  <si>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</si>
  <si>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</si>
  <si>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</si>
  <si>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</si>
  <si>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</si>
  <si>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</si>
  <si>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</si>
  <si>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</si>
  <si>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</si>
  <si>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</si>
  <si>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</si>
  <si>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</si>
  <si>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</si>
  <si>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</si>
  <si>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</si>
  <si>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</si>
  <si>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</si>
  <si>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</si>
  <si>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</si>
  <si>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</si>
  <si>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</si>
  <si>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</si>
  <si>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</si>
  <si>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</si>
  <si>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</si>
  <si>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</si>
  <si>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</si>
  <si>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</si>
  <si>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</si>
  <si>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</si>
  <si>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</si>
  <si>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</si>
  <si>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</si>
  <si>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</si>
  <si>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</si>
  <si>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</si>
  <si>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</si>
  <si>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</si>
  <si>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</si>
  <si>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</si>
  <si>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</si>
  <si>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</si>
  <si>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</si>
  <si>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</si>
  <si>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</si>
  <si>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</si>
  <si>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</si>
  <si>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</si>
  <si>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</si>
  <si>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</si>
  <si>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</si>
  <si>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</si>
  <si>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</si>
  <si>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</si>
  <si>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</si>
  <si>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</si>
  <si>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</si>
  <si>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</si>
  <si>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</si>
  <si>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</si>
  <si>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</si>
  <si>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</si>
  <si>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</si>
  <si>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</si>
  <si>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</si>
  <si>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</si>
  <si>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</si>
  <si>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</si>
  <si>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</si>
  <si>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</si>
  <si>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</si>
  <si>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</si>
  <si>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</si>
  <si>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</si>
  <si>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</si>
  <si>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</si>
  <si>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</si>
  <si>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</si>
  <si>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</si>
  <si>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</si>
  <si>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</si>
  <si>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</si>
  <si>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</si>
  <si>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</si>
  <si>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</si>
  <si>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</si>
  <si>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</si>
  <si>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</si>
  <si>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</si>
  <si>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</si>
  <si>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</si>
  <si>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</si>
  <si>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</si>
  <si>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</si>
  <si>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</si>
  <si>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</si>
  <si>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</si>
  <si>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</si>
  <si>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</si>
  <si>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</si>
  <si>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</si>
  <si>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</si>
  <si>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</si>
  <si>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</si>
  <si>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</si>
  <si>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</si>
  <si>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</si>
  <si>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</si>
  <si>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</si>
  <si>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</si>
  <si>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</si>
  <si>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</si>
  <si>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</si>
  <si>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</si>
  <si>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</si>
  <si>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</si>
  <si>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</si>
  <si>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</si>
  <si>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</si>
  <si>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</si>
  <si>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</si>
  <si>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</si>
  <si>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</si>
  <si>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</si>
  <si>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</si>
  <si>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</si>
  <si>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</si>
  <si>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</si>
  <si>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</si>
  <si>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</si>
  <si>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</si>
  <si>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</si>
  <si>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</si>
  <si>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</si>
  <si>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</si>
  <si>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</si>
  <si>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</si>
  <si>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</si>
  <si>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</si>
  <si>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</si>
  <si>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</si>
  <si>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</si>
  <si>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</si>
  <si>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</si>
  <si>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</si>
  <si>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</si>
  <si>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</si>
  <si>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</si>
  <si>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</si>
  <si>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</si>
  <si>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</si>
  <si>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</si>
  <si>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</si>
  <si>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</si>
  <si>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</si>
  <si>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</si>
  <si>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</si>
  <si>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</si>
  <si>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</si>
  <si>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</si>
  <si>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</si>
  <si>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</si>
  <si>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</si>
  <si>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</si>
  <si>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</si>
  <si>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</si>
  <si>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</si>
  <si>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</si>
  <si>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</si>
  <si>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</si>
  <si>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</si>
  <si>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</si>
  <si>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</si>
  <si>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</si>
  <si>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</si>
  <si>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</si>
  <si>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</si>
  <si>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</si>
  <si>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</si>
  <si>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</si>
  <si>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</si>
  <si>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</si>
  <si>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</si>
  <si>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</si>
  <si>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</si>
  <si>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</si>
  <si>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</si>
  <si>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</si>
  <si>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</si>
  <si>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</si>
  <si>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</si>
  <si>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</si>
  <si>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</si>
  <si>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</si>
  <si>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</si>
  <si>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</si>
  <si>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</si>
  <si>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</si>
  <si>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</si>
  <si>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</si>
  <si>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</si>
  <si>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</si>
  <si>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</si>
  <si>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</si>
  <si>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</si>
  <si>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</si>
  <si>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</si>
  <si>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</si>
  <si>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</si>
  <si>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</si>
  <si>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</si>
  <si>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</si>
  <si>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</si>
  <si>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</si>
  <si>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</si>
  <si>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</si>
  <si>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</si>
  <si>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</si>
  <si>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</si>
  <si>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</si>
  <si>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</si>
  <si>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</si>
  <si>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</si>
  <si>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</si>
  <si>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</si>
  <si>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</si>
  <si>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</si>
  <si>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</si>
  <si>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</si>
  <si>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</si>
  <si>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</si>
  <si>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</si>
  <si>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</si>
  <si>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</si>
  <si>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</si>
  <si>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</si>
  <si>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</si>
  <si>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</si>
  <si>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</si>
  <si>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</si>
  <si>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</si>
  <si>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</si>
  <si>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</si>
  <si>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</si>
  <si>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</si>
  <si>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</si>
  <si>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</si>
  <si>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</si>
  <si>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</si>
  <si>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</si>
  <si>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</si>
  <si>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</si>
  <si>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</si>
  <si>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</si>
  <si>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</si>
  <si>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</si>
  <si>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</si>
  <si>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</si>
  <si>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</si>
  <si>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</si>
  <si>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</si>
  <si>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</si>
  <si>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</si>
  <si>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</si>
  <si>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</si>
  <si>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</si>
  <si>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</si>
  <si>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</si>
  <si>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</si>
  <si>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</si>
  <si>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</si>
  <si>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</si>
  <si>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</si>
  <si>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</si>
  <si>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</si>
  <si>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</si>
  <si>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</si>
  <si>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</si>
  <si>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</si>
  <si>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</si>
  <si>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</si>
  <si>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</si>
  <si>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</si>
  <si>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</si>
  <si>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</si>
  <si>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</si>
  <si>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</si>
  <si>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</si>
  <si>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</si>
  <si>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</si>
  <si>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</si>
  <si>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</si>
  <si>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</si>
  <si>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</si>
  <si>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</si>
  <si>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</si>
  <si>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</si>
  <si>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</si>
  <si>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</si>
  <si>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</si>
  <si>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</si>
  <si>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</si>
  <si>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</si>
  <si>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</si>
  <si>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</si>
  <si>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</si>
  <si>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</si>
  <si>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</si>
  <si>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</si>
  <si>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</si>
  <si>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</si>
  <si>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</si>
  <si>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</si>
  <si>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</si>
  <si>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</si>
  <si>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</si>
  <si>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</si>
  <si>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</si>
  <si>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</si>
  <si>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</si>
  <si>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</si>
  <si>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</si>
  <si>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</si>
  <si>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</si>
  <si>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</si>
  <si>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</si>
  <si>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</si>
  <si>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</si>
  <si>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</si>
  <si>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</si>
  <si>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</si>
  <si>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</si>
  <si>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</si>
  <si>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</si>
  <si>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</si>
  <si>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</si>
  <si>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</si>
  <si>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</si>
  <si>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</si>
  <si>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</si>
  <si>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</si>
  <si>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</si>
  <si>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</si>
  <si>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</si>
  <si>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</si>
  <si>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</si>
  <si>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</si>
  <si>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</si>
  <si>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</si>
  <si>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</si>
  <si>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</si>
  <si>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</si>
  <si>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</si>
  <si>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</si>
  <si>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</si>
  <si>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</si>
  <si>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</si>
  <si>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</si>
  <si>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</si>
  <si>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</si>
  <si>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</si>
  <si>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</si>
  <si>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</si>
  <si>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</si>
  <si>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</si>
  <si>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</si>
  <si>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</si>
  <si>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</si>
  <si>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</si>
  <si>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</si>
  <si>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</si>
  <si>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</si>
  <si>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</si>
  <si>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</si>
  <si>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</si>
  <si>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</si>
  <si>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</si>
  <si>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</si>
  <si>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</si>
  <si>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</si>
  <si>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</si>
  <si>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</si>
  <si>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</si>
  <si>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</si>
  <si>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</si>
  <si>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</si>
  <si>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</si>
  <si>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</si>
  <si>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</si>
  <si>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</si>
  <si>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</si>
  <si>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</si>
  <si>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</si>
  <si>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</si>
  <si>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</si>
  <si>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</si>
  <si>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</si>
  <si>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</si>
  <si>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</si>
  <si>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</si>
  <si>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</si>
  <si>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</si>
  <si>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</si>
  <si>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</si>
  <si>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</si>
  <si>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</si>
  <si>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</si>
  <si>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</si>
  <si>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</si>
  <si>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</si>
  <si>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</si>
  <si>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</si>
  <si>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</si>
  <si>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</si>
  <si>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</si>
  <si>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</si>
  <si>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</si>
  <si>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</si>
  <si>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</si>
  <si>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</si>
  <si>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</si>
  <si>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</si>
  <si>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</si>
  <si>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</si>
  <si>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</si>
  <si>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</si>
  <si>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</si>
  <si>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</si>
  <si>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</si>
  <si>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</si>
  <si>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</si>
  <si>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</si>
  <si>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</si>
  <si>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</si>
  <si>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</si>
  <si>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</si>
  <si>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</si>
  <si>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</si>
  <si>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</si>
  <si>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</si>
  <si>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</si>
  <si>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</si>
  <si>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</si>
  <si>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</si>
  <si>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</si>
  <si>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</si>
  <si>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</si>
  <si>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</si>
  <si>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</si>
  <si>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</si>
  <si>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</si>
  <si>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</si>
  <si>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</si>
  <si>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</si>
  <si>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</si>
  <si>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</si>
  <si>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</si>
  <si>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</si>
  <si>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</si>
  <si>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</si>
  <si>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</si>
  <si>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</si>
  <si>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</si>
  <si>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</si>
  <si>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</si>
  <si>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</si>
  <si>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</si>
  <si>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</si>
  <si>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</si>
  <si>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</si>
  <si>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</si>
  <si>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</si>
  <si>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</si>
  <si>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</si>
  <si>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</si>
  <si>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</si>
  <si>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</si>
  <si>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</si>
  <si>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</si>
  <si>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</si>
  <si>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</si>
  <si>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</si>
  <si>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</si>
  <si>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</si>
  <si>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</si>
  <si>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</si>
  <si>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</si>
  <si>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</si>
  <si>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</si>
  <si>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</si>
  <si>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</si>
  <si>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</si>
  <si>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</si>
  <si>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</si>
  <si>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</si>
  <si>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</si>
  <si>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</si>
  <si>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</si>
  <si>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</si>
  <si>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</si>
  <si>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</si>
  <si>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</si>
  <si>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</si>
  <si>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</si>
  <si>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</si>
  <si>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</si>
  <si>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</si>
  <si>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</si>
  <si>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</si>
  <si>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</si>
  <si>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</si>
  <si>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</si>
  <si>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</si>
  <si>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</si>
  <si>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</si>
  <si>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</si>
  <si>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</si>
  <si>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</si>
  <si>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</si>
  <si>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</si>
  <si>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</si>
  <si>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</si>
  <si>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</si>
  <si>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</si>
  <si>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</si>
  <si>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</si>
  <si>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</si>
  <si>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</si>
  <si>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</si>
  <si>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</si>
  <si>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</si>
  <si>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</si>
  <si>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</si>
  <si>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</si>
  <si>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</si>
  <si>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</si>
  <si>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</si>
  <si>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</si>
  <si>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</si>
  <si>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</si>
  <si>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</si>
  <si>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</si>
  <si>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</si>
  <si>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</si>
  <si>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</si>
  <si>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</si>
  <si>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</si>
  <si>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</si>
  <si>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</si>
  <si>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</si>
  <si>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</si>
  <si>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</si>
  <si>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</si>
  <si>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</si>
  <si>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</si>
  <si>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</si>
  <si>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</si>
  <si>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</si>
  <si>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</si>
  <si>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</si>
  <si>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</si>
  <si>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</si>
  <si>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</si>
  <si>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</si>
  <si>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</si>
  <si>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</si>
  <si>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</si>
  <si>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</si>
  <si>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</si>
  <si>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</si>
  <si>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</si>
  <si>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</si>
  <si>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</si>
  <si>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</si>
  <si>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</si>
  <si>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</si>
  <si>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</si>
  <si>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</si>
  <si>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</si>
  <si>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</si>
  <si>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</si>
  <si>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</si>
  <si>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</si>
  <si>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</si>
  <si>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</si>
  <si>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</si>
  <si>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</si>
  <si>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</si>
  <si>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</si>
  <si>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</si>
  <si>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</si>
  <si>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</si>
  <si>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</si>
  <si>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</si>
  <si>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</si>
  <si>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</si>
  <si>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</si>
  <si>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</si>
  <si>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</si>
  <si>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</si>
  <si>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</si>
  <si>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</si>
  <si>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</si>
  <si>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</si>
  <si>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</si>
  <si>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</si>
  <si>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</si>
  <si>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</si>
  <si>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</si>
  <si>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</si>
  <si>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</si>
  <si>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</si>
  <si>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</si>
  <si>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</si>
  <si>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</si>
  <si>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</si>
  <si>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</si>
  <si>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</si>
  <si>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</si>
  <si>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</si>
  <si>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</si>
  <si>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</si>
  <si>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</si>
  <si>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</si>
  <si>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</si>
  <si>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</si>
  <si>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</si>
  <si>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</si>
  <si>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</si>
  <si>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</si>
  <si>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</si>
  <si>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</si>
  <si>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</si>
  <si>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</si>
  <si>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</si>
  <si>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</si>
  <si>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</si>
  <si>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</si>
  <si>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</si>
  <si>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</si>
  <si>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</si>
  <si>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</si>
  <si>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</si>
  <si>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</si>
  <si>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</si>
  <si>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</si>
  <si>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</si>
  <si>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</si>
  <si>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</si>
  <si>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</si>
  <si>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</si>
  <si>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</si>
  <si>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</si>
  <si>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</si>
  <si>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</si>
  <si>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</si>
  <si>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</si>
  <si>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</si>
  <si>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</si>
  <si>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</si>
  <si>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</si>
  <si>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</si>
  <si>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</si>
  <si>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</si>
  <si>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</si>
  <si>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</si>
  <si>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</si>
  <si>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</si>
  <si>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</si>
  <si>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</si>
  <si>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</si>
  <si>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</si>
  <si>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</si>
  <si>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</si>
  <si>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</si>
  <si>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</si>
  <si>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</si>
  <si>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</si>
  <si>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</si>
  <si>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</si>
  <si>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</si>
  <si>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</si>
  <si>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</si>
  <si>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</si>
  <si>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</si>
  <si>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</si>
  <si>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</si>
  <si>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</si>
  <si>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</si>
  <si>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</si>
  <si>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</si>
  <si>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</si>
  <si>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</si>
  <si>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</si>
  <si>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</si>
  <si>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</si>
  <si>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</si>
  <si>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</si>
  <si>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</si>
  <si>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</si>
  <si>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</si>
  <si>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</si>
  <si>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</si>
  <si>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</si>
  <si>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</si>
  <si>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</si>
  <si>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</si>
  <si>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</si>
  <si>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</si>
  <si>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</si>
  <si>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</si>
  <si>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</si>
  <si>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</si>
  <si>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</si>
  <si>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</si>
  <si>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</si>
  <si>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</si>
  <si>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</si>
  <si>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</si>
  <si>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</si>
  <si>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</si>
  <si>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</si>
  <si>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</si>
  <si>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</si>
  <si>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</si>
  <si>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</si>
  <si>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</si>
  <si>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</si>
  <si>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</si>
  <si>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</si>
  <si>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</si>
  <si>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</si>
  <si>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</si>
  <si>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</si>
  <si>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</si>
  <si>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</si>
  <si>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</si>
  <si>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</si>
  <si>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</si>
  <si>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</si>
  <si>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</si>
  <si>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</si>
  <si>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</si>
  <si>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</si>
  <si>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</si>
  <si>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</si>
  <si>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</si>
  <si>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</si>
  <si>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</si>
  <si>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</si>
  <si>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</si>
  <si>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</si>
  <si>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</si>
  <si>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</si>
  <si>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</si>
  <si>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</si>
  <si>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</si>
  <si>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</si>
  <si>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</si>
  <si>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</si>
  <si>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</si>
  <si>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</si>
  <si>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</si>
  <si>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</si>
  <si>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</si>
  <si>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</si>
  <si>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</si>
  <si>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</si>
  <si>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</si>
  <si>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</si>
  <si>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</si>
  <si>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</si>
  <si>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</si>
  <si>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</si>
  <si>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</si>
  <si>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</si>
  <si>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</si>
  <si>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</si>
  <si>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</si>
  <si>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</si>
  <si>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</si>
  <si>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</si>
  <si>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</si>
  <si>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</si>
  <si>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</si>
  <si>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</si>
  <si>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</si>
  <si>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</si>
  <si>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</si>
  <si>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</si>
  <si>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</si>
  <si>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</si>
  <si>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</si>
  <si>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</si>
  <si>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</si>
  <si>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</si>
  <si>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</si>
  <si>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</si>
  <si>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</si>
  <si>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</si>
  <si>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</si>
  <si>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</si>
  <si>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</si>
  <si>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</si>
  <si>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</si>
  <si>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</si>
  <si>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</si>
  <si>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</si>
  <si>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</si>
  <si>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</si>
  <si>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</si>
  <si>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</si>
  <si>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</si>
  <si>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</si>
  <si>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</si>
  <si>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</si>
  <si>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</si>
  <si>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</si>
  <si>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</si>
  <si>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</si>
  <si>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</si>
  <si>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</si>
  <si>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</si>
  <si>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</si>
  <si>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</si>
  <si>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</si>
  <si>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</si>
  <si>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</si>
  <si>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</si>
  <si>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</si>
  <si>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</si>
  <si>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</si>
  <si>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</si>
  <si>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</si>
  <si>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</si>
  <si>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</si>
  <si>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</si>
  <si>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</si>
  <si>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</si>
  <si>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</si>
  <si>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</si>
  <si>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</si>
  <si>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</si>
  <si>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</si>
  <si>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</si>
  <si>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</si>
  <si>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</si>
  <si>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</si>
  <si>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</si>
  <si>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</si>
  <si>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</si>
  <si>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</si>
  <si>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</si>
  <si>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</si>
  <si>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</si>
  <si>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</si>
  <si>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</si>
  <si>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</si>
  <si>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</si>
  <si>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</si>
  <si>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</si>
  <si>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</si>
  <si>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</si>
  <si>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</si>
  <si>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</si>
  <si>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</si>
  <si>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</si>
  <si>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</si>
  <si>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</si>
  <si>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</si>
  <si>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</si>
  <si>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</si>
  <si>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</si>
  <si>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</si>
  <si>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</si>
  <si>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</si>
  <si>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</si>
  <si>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</si>
  <si>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</si>
  <si>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</si>
  <si>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</si>
  <si>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</si>
  <si>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</si>
  <si>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</si>
  <si>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</si>
  <si>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</si>
  <si>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</si>
  <si>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</si>
  <si>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</si>
  <si>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</si>
  <si>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</si>
  <si>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</si>
  <si>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</si>
  <si>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</si>
  <si>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</si>
  <si>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</si>
  <si>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</si>
  <si>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</si>
  <si>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</si>
  <si>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</si>
  <si>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</si>
  <si>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</si>
  <si>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</si>
  <si>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</si>
  <si>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</si>
  <si>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</si>
  <si>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</si>
  <si>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</si>
  <si>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</si>
  <si>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</si>
  <si>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</si>
  <si>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</si>
  <si>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</si>
  <si>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</si>
  <si>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</si>
  <si>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</si>
  <si>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</si>
  <si>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</si>
  <si>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</si>
  <si>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</si>
  <si>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</si>
  <si>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</si>
  <si>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</si>
  <si>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</si>
  <si>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</si>
  <si>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</si>
  <si>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</si>
  <si>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</si>
  <si>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</si>
  <si>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</si>
  <si>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</si>
  <si>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</si>
  <si>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</si>
  <si>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</si>
  <si>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</si>
  <si>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</si>
  <si>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</si>
  <si>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</si>
  <si>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</si>
  <si>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</si>
  <si>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</si>
  <si>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</si>
  <si>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</si>
  <si>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</si>
  <si>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</si>
  <si>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</si>
  <si>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</si>
  <si>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</si>
  <si>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</si>
  <si>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</si>
  <si>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</si>
  <si>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</si>
  <si>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</si>
  <si>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</si>
  <si>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</si>
  <si>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</si>
  <si>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</si>
  <si>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</si>
  <si>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</si>
  <si>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</si>
  <si>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</si>
  <si>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</si>
  <si>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</si>
  <si>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</si>
  <si>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</si>
  <si>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</si>
  <si>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</si>
  <si>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</si>
  <si>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</si>
  <si>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</si>
  <si>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</si>
  <si>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</si>
  <si>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</si>
  <si>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</si>
  <si>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</si>
  <si>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</si>
  <si>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</si>
  <si>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</si>
  <si>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</si>
  <si>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</si>
  <si>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</si>
  <si>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</si>
  <si>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</si>
  <si>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</si>
  <si>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</si>
  <si>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</si>
  <si>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</si>
  <si>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</si>
  <si>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</si>
  <si>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</si>
  <si>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</si>
  <si>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</si>
  <si>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</si>
  <si>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</si>
  <si>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</si>
  <si>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</si>
  <si>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</si>
  <si>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</si>
  <si>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</si>
  <si>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</si>
  <si>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</si>
  <si>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</si>
  <si>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</si>
  <si>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</si>
  <si>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</si>
  <si>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</si>
  <si>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</si>
  <si>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</si>
  <si>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</si>
  <si>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</si>
  <si>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</si>
  <si>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</si>
  <si>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</si>
  <si>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</si>
  <si>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</si>
  <si>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</si>
  <si>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</si>
  <si>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</si>
  <si>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</si>
  <si>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</si>
  <si>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</si>
  <si>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</si>
  <si>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</si>
  <si>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</si>
  <si>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</si>
  <si>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</si>
  <si>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</si>
  <si>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</si>
  <si>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</si>
  <si>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</si>
  <si>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</si>
  <si>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</si>
  <si>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</si>
  <si>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</si>
  <si>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</si>
  <si>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</si>
  <si>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</si>
  <si>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</si>
  <si>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</si>
  <si>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</si>
  <si>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</si>
  <si>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</si>
  <si>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</si>
  <si>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</si>
  <si>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</si>
  <si>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</si>
  <si>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</si>
  <si>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</si>
  <si>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</si>
  <si>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</si>
  <si>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</si>
  <si>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</si>
  <si>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</si>
  <si>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</si>
  <si>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</si>
  <si>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</si>
  <si>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</si>
  <si>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</si>
  <si>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</si>
  <si>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</si>
  <si>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</si>
  <si>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</si>
  <si>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</si>
  <si>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</si>
  <si>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</si>
  <si>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</si>
  <si>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</si>
  <si>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</si>
  <si>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</si>
  <si>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</si>
  <si>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</si>
  <si>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</si>
  <si>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</si>
  <si>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</si>
  <si>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</si>
  <si>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</si>
  <si>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</si>
  <si>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</si>
  <si>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</si>
  <si>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</si>
  <si>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</si>
  <si>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</si>
  <si>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</si>
  <si>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</si>
  <si>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</si>
  <si>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</si>
  <si>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</si>
  <si>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</si>
  <si>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</si>
  <si>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</si>
  <si>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</si>
  <si>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</si>
  <si>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</si>
  <si>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</si>
  <si>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</si>
  <si>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</si>
  <si>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</si>
  <si>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</si>
  <si>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</si>
  <si>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</si>
  <si>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</si>
  <si>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</si>
  <si>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</si>
  <si>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</si>
  <si>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</si>
  <si>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</si>
  <si>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</si>
  <si>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</si>
  <si>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</si>
  <si>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</si>
  <si>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</si>
  <si>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</si>
  <si>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</si>
  <si>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</si>
  <si>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</si>
  <si>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</si>
  <si>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</si>
  <si>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</si>
  <si>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</si>
  <si>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</si>
  <si>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</si>
  <si>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</si>
  <si>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</si>
  <si>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</si>
  <si>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</si>
  <si>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</si>
  <si>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</si>
  <si>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</si>
  <si>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</si>
  <si>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</si>
  <si>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</si>
  <si>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</si>
  <si>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</si>
  <si>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</si>
  <si>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</si>
  <si>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</si>
  <si>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</si>
  <si>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</si>
  <si>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</si>
  <si>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</si>
  <si>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</si>
  <si>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</si>
  <si>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</si>
  <si>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</si>
  <si>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</si>
  <si>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</si>
  <si>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</si>
  <si>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</si>
  <si>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</si>
  <si>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</si>
  <si>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</si>
  <si>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</si>
  <si>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</si>
  <si>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</si>
  <si>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</si>
  <si>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</si>
  <si>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</si>
  <si>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</si>
  <si>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</si>
  <si>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</si>
  <si>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</si>
  <si>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</si>
  <si>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</si>
  <si>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</si>
  <si>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</si>
  <si>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</si>
  <si>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</si>
  <si>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</si>
  <si>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</si>
  <si>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</si>
  <si>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</si>
  <si>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</si>
  <si>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</si>
  <si>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</si>
  <si>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</si>
  <si>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</si>
  <si>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</si>
  <si>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</si>
  <si>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</si>
  <si>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</si>
  <si>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</si>
  <si>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</si>
  <si>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</si>
  <si>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</si>
  <si>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</si>
  <si>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</si>
  <si>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</si>
  <si>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</si>
  <si>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</si>
  <si>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</si>
  <si>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</si>
  <si>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</si>
  <si>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</si>
  <si>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</si>
  <si>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</si>
  <si>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</si>
  <si>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</si>
  <si>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</si>
  <si>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</si>
  <si>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</si>
  <si>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</si>
  <si>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</si>
  <si>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</si>
  <si>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</si>
  <si>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</si>
  <si>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</si>
  <si>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</si>
  <si>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</si>
  <si>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</si>
  <si>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</si>
  <si>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</si>
  <si>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</si>
  <si>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</si>
  <si>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</si>
  <si>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</si>
  <si>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</si>
  <si>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</si>
  <si>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</si>
  <si>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</si>
  <si>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</si>
  <si>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</si>
  <si>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</si>
  <si>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</si>
  <si>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</si>
  <si>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</si>
  <si>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</si>
  <si>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</si>
  <si>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</si>
  <si>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</si>
  <si>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</si>
  <si>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</si>
  <si>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</si>
  <si>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</si>
  <si>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</si>
  <si>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</si>
  <si>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</si>
  <si>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</si>
  <si>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</si>
  <si>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</si>
  <si>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</si>
  <si>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</si>
  <si>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</si>
  <si>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</si>
  <si>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</si>
  <si>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</si>
  <si>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</si>
  <si>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</si>
  <si>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</si>
  <si>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</si>
  <si>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</si>
  <si>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</si>
  <si>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</si>
  <si>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</si>
  <si>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</si>
  <si>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</si>
  <si>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</si>
  <si>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</si>
  <si>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</si>
  <si>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</si>
  <si>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</si>
  <si>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</si>
  <si>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</si>
  <si>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</si>
  <si>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</si>
  <si>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</si>
  <si>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</si>
  <si>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</si>
  <si>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</si>
  <si>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</si>
  <si>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</si>
  <si>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</si>
  <si>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</si>
  <si>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</si>
  <si>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</si>
  <si>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</si>
  <si>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</si>
  <si>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</si>
  <si>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</si>
  <si>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</si>
  <si>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</si>
  <si>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</si>
  <si>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</si>
  <si>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</si>
  <si>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</si>
  <si>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</si>
  <si>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</si>
  <si>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</si>
  <si>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</si>
  <si>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</si>
  <si>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</si>
  <si>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</si>
  <si>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</si>
  <si>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</si>
  <si>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</si>
  <si>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</si>
  <si>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</si>
  <si>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</si>
  <si>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</si>
  <si>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</si>
  <si>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</si>
  <si>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</si>
  <si>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</si>
  <si>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</si>
  <si>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</si>
  <si>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</si>
  <si>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</si>
  <si>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</si>
  <si>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</si>
  <si>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</si>
  <si>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</si>
  <si>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</si>
  <si>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</si>
  <si>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</si>
  <si>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</si>
  <si>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</si>
  <si>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</si>
  <si>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</si>
  <si>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</si>
  <si>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</si>
  <si>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</si>
  <si>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</si>
  <si>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</si>
  <si>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</si>
  <si>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</si>
  <si>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</si>
  <si>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</si>
  <si>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</si>
  <si>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</si>
  <si>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</si>
  <si>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</si>
  <si>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</si>
  <si>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</si>
  <si>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</si>
  <si>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</si>
  <si>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</si>
  <si>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</si>
  <si>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</si>
  <si>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</si>
  <si>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</si>
  <si>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</si>
  <si>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</si>
  <si>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</si>
  <si>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</si>
  <si>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</si>
  <si>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</si>
  <si>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</si>
  <si>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</si>
  <si>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</si>
  <si>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</si>
  <si>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</si>
  <si>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</si>
  <si>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</si>
  <si>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</si>
  <si>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</si>
  <si>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</si>
  <si>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</si>
  <si>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</si>
  <si>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</si>
  <si>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</si>
  <si>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</si>
  <si>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</si>
  <si>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</si>
  <si>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</si>
  <si>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</si>
  <si>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</si>
  <si>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</si>
  <si>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</si>
  <si>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</si>
  <si>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</si>
  <si>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</si>
  <si>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</si>
  <si>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</si>
  <si>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</si>
  <si>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</si>
  <si>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</si>
  <si>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</si>
  <si>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</si>
  <si>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</si>
  <si>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</si>
  <si>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</si>
  <si>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</si>
  <si>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</si>
  <si>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</si>
  <si>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</si>
  <si>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</si>
  <si>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</si>
  <si>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</si>
  <si>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</si>
  <si>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</si>
  <si>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</si>
  <si>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</si>
  <si>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</si>
  <si>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</si>
  <si>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</si>
  <si>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</si>
  <si>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</si>
  <si>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</si>
  <si>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</si>
  <si>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</si>
  <si>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</si>
  <si>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</si>
  <si>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</si>
  <si>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</si>
  <si>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</si>
  <si>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</si>
  <si>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</si>
  <si>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</si>
  <si>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</si>
  <si>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</si>
  <si>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</si>
  <si>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</si>
  <si>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</si>
  <si>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</si>
  <si>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</si>
  <si>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</si>
  <si>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</si>
  <si>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</si>
  <si>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</si>
  <si>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</si>
  <si>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</si>
  <si>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</si>
  <si>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</si>
  <si>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</si>
  <si>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</si>
  <si>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</si>
  <si>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</si>
  <si>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</si>
  <si>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</si>
  <si>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</si>
  <si>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</si>
  <si>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</si>
  <si>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</si>
  <si>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</si>
  <si>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</si>
  <si>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</si>
  <si>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</si>
  <si>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</si>
  <si>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</si>
  <si>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</si>
  <si>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</si>
  <si>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</si>
  <si>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</si>
  <si>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</si>
  <si>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</si>
  <si>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</si>
  <si>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</si>
  <si>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</si>
  <si>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</si>
  <si>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</si>
  <si>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</si>
  <si>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</si>
  <si>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</si>
  <si>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</si>
  <si>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</si>
  <si>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</si>
  <si>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</si>
  <si>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</si>
  <si>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</si>
  <si>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</si>
  <si>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</si>
  <si>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</si>
  <si>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</si>
  <si>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</si>
  <si>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</si>
  <si>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</si>
  <si>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</si>
  <si>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</si>
  <si>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</si>
  <si>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</si>
  <si>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</si>
  <si>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</si>
  <si>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</si>
  <si>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</si>
  <si>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</si>
  <si>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</si>
  <si>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</si>
  <si>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</si>
  <si>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</si>
  <si>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</si>
  <si>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</si>
  <si>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</si>
  <si>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</si>
  <si>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</si>
  <si>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</si>
  <si>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</si>
  <si>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</si>
  <si>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</si>
  <si>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</si>
  <si>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</si>
  <si>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</si>
  <si>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</si>
  <si>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</si>
  <si>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</si>
  <si>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</si>
  <si>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</si>
  <si>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</si>
  <si>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</si>
  <si>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</si>
  <si>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</si>
  <si>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</si>
  <si>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</si>
  <si>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</si>
  <si>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</si>
  <si>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</si>
  <si>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</si>
  <si>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</si>
  <si>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</si>
  <si>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</si>
  <si>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</si>
  <si>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</si>
  <si>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</si>
  <si>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</si>
  <si>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</si>
  <si>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</si>
  <si>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</si>
  <si>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</si>
  <si>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</si>
  <si>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</si>
  <si>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</si>
  <si>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</si>
  <si>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</si>
  <si>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</si>
  <si>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</si>
  <si>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</si>
  <si>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</si>
  <si>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</si>
  <si>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</si>
  <si>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</si>
  <si>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</si>
  <si>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</si>
  <si>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</si>
  <si>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</si>
  <si>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</si>
  <si>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</si>
  <si>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</si>
  <si>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</si>
  <si>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</si>
  <si>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</si>
  <si>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</si>
  <si>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</si>
  <si>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</si>
  <si>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</si>
  <si>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</si>
  <si>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</si>
  <si>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</si>
  <si>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</si>
  <si>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</si>
  <si>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</si>
  <si>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</si>
  <si>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</si>
  <si>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</si>
  <si>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</si>
  <si>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</si>
  <si>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</si>
  <si>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</si>
  <si>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</si>
  <si>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</si>
  <si>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</si>
  <si>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</si>
  <si>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</si>
  <si>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</si>
  <si>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</si>
  <si>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</si>
  <si>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</si>
  <si>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</si>
  <si>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</si>
  <si>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</si>
  <si>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</si>
  <si>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</si>
  <si>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</si>
  <si>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</si>
  <si>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</si>
  <si>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</si>
  <si>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</si>
  <si>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</si>
  <si>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</si>
  <si>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</si>
  <si>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</si>
  <si>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</si>
  <si>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</si>
  <si>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</si>
  <si>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</si>
  <si>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</si>
  <si>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</si>
  <si>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</si>
  <si>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</si>
  <si>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</si>
  <si>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</si>
  <si>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</si>
  <si>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</si>
  <si>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</si>
  <si>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</si>
  <si>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</si>
  <si>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</si>
  <si>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</si>
  <si>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</si>
  <si>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</si>
  <si>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</si>
  <si>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</si>
  <si>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</si>
  <si>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</si>
  <si>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</si>
  <si>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</si>
  <si>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</si>
  <si>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</si>
  <si>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</si>
  <si>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</si>
  <si>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</si>
  <si>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</si>
  <si>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</si>
  <si>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</si>
  <si>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</si>
  <si>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</si>
  <si>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</si>
  <si>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</si>
  <si>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</si>
  <si>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</si>
  <si>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</si>
  <si>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</si>
  <si>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</si>
  <si>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</si>
  <si>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</si>
  <si>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</si>
  <si>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</si>
  <si>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</si>
  <si>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</si>
  <si>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</si>
  <si>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</si>
  <si>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</si>
  <si>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</si>
  <si>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</si>
  <si>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</si>
  <si>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</si>
  <si>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</si>
  <si>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</si>
  <si>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</si>
  <si>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</si>
  <si>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</si>
  <si>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</si>
  <si>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</si>
  <si>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</si>
  <si>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</si>
  <si>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</si>
  <si>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</si>
  <si>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</si>
  <si>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</si>
  <si>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</si>
  <si>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</si>
  <si>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</si>
  <si>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</si>
  <si>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</si>
  <si>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</si>
  <si>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</si>
  <si>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</si>
  <si>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</si>
  <si>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</si>
  <si>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</si>
  <si>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</si>
  <si>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</si>
  <si>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</si>
  <si>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</si>
  <si>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</si>
  <si>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</si>
  <si>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</si>
  <si>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</si>
  <si>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</si>
  <si>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</si>
  <si>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</si>
  <si>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</si>
  <si>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</si>
  <si>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</si>
  <si>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</si>
  <si>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</si>
  <si>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</si>
  <si>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</si>
  <si>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</si>
  <si>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</si>
  <si>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</si>
  <si>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</si>
  <si>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</si>
  <si>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</si>
  <si>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</si>
  <si>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</si>
  <si>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</si>
  <si>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</si>
  <si>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</si>
  <si>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</si>
  <si>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</si>
  <si>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</si>
  <si>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</si>
  <si>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</si>
  <si>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</si>
  <si>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</si>
  <si>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</si>
  <si>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</si>
  <si>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</si>
  <si>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</si>
  <si>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</si>
  <si>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</si>
  <si>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</si>
  <si>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</si>
  <si>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</si>
  <si>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</si>
  <si>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</si>
  <si>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</si>
  <si>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</si>
  <si>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</si>
  <si>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</si>
  <si>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</si>
  <si>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</si>
  <si>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</si>
  <si>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</si>
  <si>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</si>
  <si>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</si>
  <si>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</si>
  <si>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</si>
  <si>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</si>
  <si>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</si>
  <si>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</si>
  <si>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</si>
  <si>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</si>
  <si>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</si>
  <si>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</si>
  <si>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</si>
  <si>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</si>
  <si>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</si>
  <si>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</si>
  <si>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</si>
  <si>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</si>
  <si>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</si>
  <si>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</si>
  <si>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</si>
  <si>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</si>
  <si>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</si>
  <si>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</si>
  <si>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</si>
  <si>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</si>
  <si>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</si>
  <si>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</si>
  <si>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</si>
  <si>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</si>
  <si>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</si>
  <si>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</si>
  <si>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</si>
  <si>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</si>
  <si>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</si>
  <si>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</si>
  <si>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</si>
  <si>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</si>
  <si>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</si>
  <si>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</si>
  <si>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</si>
  <si>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</si>
  <si>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</si>
  <si>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</si>
  <si>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</si>
  <si>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</si>
  <si>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</si>
  <si>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</si>
  <si>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</si>
  <si>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</si>
  <si>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</si>
  <si>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</si>
  <si>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</si>
  <si>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</si>
  <si>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</si>
  <si>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</si>
  <si>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</si>
  <si>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</si>
  <si>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</si>
  <si>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</si>
  <si>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</si>
  <si>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</si>
  <si>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</si>
  <si>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</si>
  <si>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</si>
  <si>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</si>
  <si>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</si>
  <si>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</si>
  <si>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</si>
  <si>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</si>
  <si>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</si>
  <si>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</si>
  <si>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</si>
  <si>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</si>
  <si>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</si>
  <si>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</si>
  <si>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</si>
  <si>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</si>
  <si>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</si>
  <si>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</si>
  <si>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</si>
  <si>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</si>
  <si>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</si>
  <si>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</si>
  <si>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</si>
  <si>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</si>
  <si>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</si>
  <si>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</si>
  <si>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</si>
  <si>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</si>
  <si>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</si>
  <si>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</si>
  <si>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</si>
  <si>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</si>
  <si>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</si>
  <si>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</si>
  <si>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</si>
  <si>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</si>
  <si>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</si>
  <si>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</si>
  <si>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</si>
  <si>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</si>
  <si>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</si>
  <si>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</si>
  <si>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</si>
  <si>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</si>
  <si>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</si>
  <si>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</si>
  <si>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</si>
  <si>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</si>
  <si>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</si>
  <si>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</si>
  <si>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</si>
  <si>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</si>
  <si>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</si>
  <si>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</si>
  <si>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</si>
  <si>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</si>
  <si>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</si>
  <si>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</si>
  <si>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</si>
  <si>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</si>
  <si>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</si>
  <si>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</si>
  <si>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</si>
  <si>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</si>
  <si>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</si>
  <si>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</si>
  <si>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</si>
  <si>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</si>
  <si>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</si>
  <si>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</si>
  <si>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</si>
  <si>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</si>
  <si>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</si>
  <si>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</si>
  <si>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</si>
  <si>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</si>
  <si>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</si>
  <si>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</si>
  <si>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</si>
  <si>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</si>
  <si>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</si>
  <si>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</si>
  <si>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</si>
  <si>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</si>
  <si>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</si>
  <si>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</si>
  <si>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</si>
  <si>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</si>
  <si>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</si>
  <si>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</si>
  <si>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</si>
  <si>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</si>
  <si>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</si>
  <si>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</si>
  <si>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</si>
  <si>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</si>
  <si>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</si>
  <si>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</si>
  <si>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</si>
  <si>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</si>
  <si>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</si>
  <si>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</si>
  <si>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</si>
  <si>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</si>
  <si>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</si>
  <si>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</si>
  <si>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</si>
  <si>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</si>
  <si>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</si>
  <si>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</si>
  <si>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</si>
  <si>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</si>
  <si>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</si>
  <si>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</si>
  <si>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</si>
  <si>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</si>
  <si>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</si>
  <si>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</si>
  <si>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</si>
  <si>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</si>
  <si>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</si>
  <si>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</si>
  <si>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</si>
  <si>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</si>
  <si>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</si>
  <si>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</si>
  <si>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</si>
  <si>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</si>
  <si>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</si>
  <si>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</si>
  <si>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</si>
  <si>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</si>
  <si>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</si>
  <si>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</si>
  <si>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</si>
  <si>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</si>
  <si>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</si>
  <si>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</si>
  <si>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</si>
  <si>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</si>
  <si>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</si>
  <si>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</si>
  <si>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</si>
  <si>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</si>
  <si>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</si>
  <si>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</si>
  <si>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</si>
  <si>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</si>
  <si>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</si>
  <si>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</si>
  <si>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</si>
  <si>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</si>
  <si>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</si>
  <si>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</si>
  <si>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</si>
  <si>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</si>
  <si>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</si>
  <si>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</si>
  <si>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</si>
  <si>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</si>
  <si>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</si>
  <si>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</si>
  <si>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</si>
  <si>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</si>
  <si>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</si>
  <si>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</si>
  <si>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</si>
  <si>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</si>
  <si>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</si>
  <si>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</si>
  <si>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</si>
  <si>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</si>
  <si>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</si>
  <si>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</si>
  <si>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</si>
  <si>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</si>
  <si>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</si>
  <si>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</si>
  <si>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</si>
  <si>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</si>
  <si>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</si>
  <si>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</si>
  <si>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</si>
  <si>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</si>
  <si>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</si>
  <si>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</si>
  <si>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</si>
  <si>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</si>
  <si>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</si>
  <si>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</si>
  <si>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</si>
  <si>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</si>
  <si>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</si>
  <si>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</si>
  <si>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</si>
  <si>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</si>
  <si>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</si>
  <si>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</si>
  <si>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</si>
  <si>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</si>
  <si>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</si>
  <si>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</si>
  <si>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</si>
  <si>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</si>
  <si>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</si>
  <si>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</si>
  <si>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</si>
  <si>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</si>
  <si>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</si>
  <si>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</si>
  <si>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</si>
  <si>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</si>
  <si>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</si>
  <si>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</si>
  <si>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</si>
  <si>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</si>
  <si>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</si>
  <si>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</si>
  <si>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</si>
  <si>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</si>
  <si>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</si>
  <si>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</si>
  <si>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</si>
  <si>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</si>
  <si>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</si>
  <si>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</si>
  <si>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</si>
  <si>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</si>
  <si>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</si>
  <si>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</si>
  <si>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</si>
  <si>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</si>
  <si>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</si>
  <si>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</si>
  <si>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</si>
  <si>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</si>
  <si>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</si>
  <si>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</si>
  <si>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</si>
  <si>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</si>
  <si>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</si>
  <si>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</si>
  <si>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</si>
  <si>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</si>
  <si>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</si>
  <si>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</si>
  <si>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</si>
  <si>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</si>
  <si>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</si>
  <si>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</si>
  <si>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</si>
  <si>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</si>
  <si>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</si>
  <si>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</si>
  <si>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</si>
  <si>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</si>
  <si>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</si>
  <si>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</si>
  <si>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</si>
  <si>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</si>
  <si>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</si>
  <si>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</si>
  <si>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</si>
  <si>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</si>
  <si>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</si>
  <si>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</si>
  <si>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</si>
  <si>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</si>
  <si>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</si>
  <si>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</si>
  <si>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</si>
  <si>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</si>
  <si>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</si>
  <si>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</si>
  <si>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</si>
  <si>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</si>
  <si>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</si>
  <si>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</si>
  <si>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</si>
  <si>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</si>
  <si>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</si>
  <si>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</si>
  <si>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</si>
  <si>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</si>
  <si>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</si>
  <si>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</si>
  <si>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</si>
  <si>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</si>
  <si>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</si>
  <si>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</si>
  <si>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</si>
  <si>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</si>
  <si>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</si>
  <si>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</si>
  <si>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</si>
  <si>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</si>
  <si>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</si>
  <si>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</si>
  <si>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</si>
  <si>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</si>
  <si>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</si>
  <si>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</si>
  <si>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</si>
  <si>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</si>
  <si>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</si>
  <si>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</si>
  <si>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</si>
  <si>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</si>
  <si>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</si>
  <si>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</si>
  <si>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</si>
  <si>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</si>
  <si>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</si>
  <si>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</si>
  <si>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</si>
  <si>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</si>
  <si>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</si>
  <si>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</si>
  <si>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</si>
  <si>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</si>
  <si>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</si>
  <si>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</si>
  <si>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</si>
  <si>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</si>
  <si>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</si>
  <si>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</si>
  <si>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</si>
  <si>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</si>
  <si>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</si>
  <si>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</si>
  <si>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</si>
  <si>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</si>
  <si>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</si>
  <si>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</si>
  <si>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</si>
  <si>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</si>
  <si>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</si>
  <si>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</si>
  <si>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</si>
  <si>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</si>
  <si>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</si>
  <si>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</si>
  <si>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</si>
  <si>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</si>
  <si>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</si>
  <si>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</si>
  <si>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</si>
  <si>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</si>
  <si>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</si>
  <si>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</si>
  <si>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</si>
  <si>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</si>
  <si>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</si>
  <si>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</si>
  <si>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</si>
  <si>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</si>
  <si>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</si>
  <si>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</si>
  <si>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</si>
  <si>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</si>
  <si>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</si>
  <si>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</si>
  <si>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</si>
  <si>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</si>
  <si>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</si>
  <si>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</si>
  <si>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</si>
  <si>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</si>
  <si>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</si>
  <si>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</si>
  <si>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</si>
  <si>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</si>
  <si>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</si>
  <si>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</si>
  <si>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</si>
  <si>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</si>
  <si>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</si>
  <si>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</si>
  <si>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</si>
  <si>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</si>
  <si>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</si>
  <si>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</si>
  <si>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</si>
  <si>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</si>
  <si>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</si>
  <si>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</si>
  <si>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</si>
  <si>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</si>
  <si>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</si>
  <si>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</si>
  <si>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</si>
  <si>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</si>
  <si>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</si>
  <si>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</si>
  <si>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</si>
  <si>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</si>
  <si>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</si>
  <si>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</si>
  <si>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</si>
  <si>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</si>
  <si>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</si>
  <si>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</si>
  <si>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</si>
  <si>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</si>
  <si>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</si>
  <si>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</si>
  <si>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</si>
  <si>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</si>
  <si>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</si>
  <si>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</si>
  <si>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</si>
  <si>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</si>
  <si>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</si>
  <si>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</si>
  <si>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</si>
  <si>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</si>
  <si>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</si>
  <si>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</si>
  <si>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</si>
  <si>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</si>
  <si>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</si>
  <si>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</si>
  <si>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</si>
  <si>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</si>
  <si>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</si>
  <si>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</si>
  <si>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</si>
  <si>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</si>
  <si>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</si>
  <si>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</si>
  <si>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</si>
  <si>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</si>
  <si>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</si>
  <si>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</si>
  <si>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</si>
  <si>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</si>
  <si>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</si>
  <si>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</si>
  <si>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</si>
  <si>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</si>
  <si>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</si>
  <si>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</si>
  <si>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</si>
  <si>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</si>
  <si>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</si>
  <si>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</si>
  <si>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</si>
  <si>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</si>
  <si>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</si>
  <si>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</si>
  <si>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</si>
  <si>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</si>
  <si>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</si>
  <si>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</si>
  <si>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</si>
  <si>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</si>
  <si>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</si>
  <si>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</si>
  <si>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</si>
  <si>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</si>
  <si>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</si>
  <si>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</si>
  <si>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</si>
  <si>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</si>
  <si>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</si>
  <si>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</si>
  <si>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</si>
  <si>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</si>
  <si>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</si>
  <si>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</si>
  <si>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</si>
  <si>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</si>
  <si>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</si>
  <si>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</si>
  <si>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</si>
  <si>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</si>
  <si>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</si>
  <si>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</si>
  <si>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</si>
  <si>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</si>
  <si>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</si>
  <si>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</si>
  <si>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</si>
  <si>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</si>
  <si>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</si>
  <si>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</si>
  <si>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</si>
  <si>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</si>
  <si>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</si>
  <si>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</si>
  <si>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</si>
  <si>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</si>
  <si>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</si>
  <si>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</si>
  <si>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</si>
  <si>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</si>
  <si>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</si>
  <si>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</si>
  <si>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</si>
  <si>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</si>
  <si>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</si>
  <si>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</si>
  <si>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</si>
  <si>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</si>
  <si>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</si>
  <si>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</si>
  <si>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</si>
  <si>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</si>
  <si>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</si>
  <si>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</si>
  <si>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</si>
  <si>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</si>
  <si>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</si>
  <si>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</si>
  <si>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</si>
  <si>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</si>
  <si>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</si>
  <si>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</si>
  <si>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</si>
  <si>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</si>
  <si>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</si>
  <si>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</si>
  <si>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</si>
  <si>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</si>
  <si>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</si>
  <si>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</si>
  <si>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</si>
  <si>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</si>
  <si>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</si>
  <si>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</si>
  <si>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</si>
  <si>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</si>
  <si>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</si>
  <si>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</si>
  <si>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</si>
  <si>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</si>
  <si>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</si>
  <si>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</si>
  <si>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</si>
  <si>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</si>
  <si>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</si>
  <si>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</si>
  <si>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</si>
  <si>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</si>
  <si>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</si>
  <si>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</si>
  <si>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</si>
  <si>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</si>
  <si>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</si>
  <si>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</si>
  <si>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</si>
  <si>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</si>
  <si>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</si>
  <si>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</si>
  <si>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</si>
  <si>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</si>
  <si>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</si>
  <si>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</si>
  <si>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</si>
  <si>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</si>
  <si>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</si>
  <si>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</si>
  <si>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</si>
  <si>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</si>
  <si>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</si>
  <si>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</si>
  <si>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</si>
  <si>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</si>
  <si>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</si>
  <si>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</si>
  <si>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</si>
  <si>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</si>
  <si>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</si>
  <si>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</si>
  <si>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</si>
  <si>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</si>
  <si>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</si>
  <si>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</si>
  <si>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</si>
  <si>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</si>
  <si>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</si>
  <si>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</si>
  <si>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</si>
  <si>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</si>
  <si>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</si>
  <si>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</si>
  <si>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</si>
  <si>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</si>
  <si>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</si>
  <si>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</si>
  <si>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</si>
  <si>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</si>
  <si>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</si>
  <si>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</si>
  <si>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</si>
  <si>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</si>
  <si>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</si>
  <si>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</si>
  <si>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</si>
  <si>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</si>
  <si>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</si>
  <si>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</si>
  <si>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</si>
  <si>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</si>
  <si>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</si>
  <si>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</si>
  <si>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</si>
  <si>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</si>
  <si>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</si>
  <si>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</si>
  <si>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</si>
  <si>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</si>
  <si>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</si>
  <si>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</si>
  <si>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</si>
  <si>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</si>
  <si>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</si>
  <si>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</si>
  <si>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</si>
  <si>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</si>
  <si>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</si>
  <si>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</si>
  <si>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</si>
  <si>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</si>
  <si>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</si>
  <si>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</si>
  <si>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</si>
  <si>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</si>
  <si>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</si>
  <si>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</si>
  <si>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</si>
  <si>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</si>
  <si>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</si>
  <si>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</si>
  <si>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</si>
  <si>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</si>
  <si>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</si>
  <si>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</si>
  <si>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</si>
  <si>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</si>
  <si>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</si>
  <si>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</si>
  <si>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</si>
  <si>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</si>
  <si>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</si>
  <si>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</si>
  <si>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</si>
  <si>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</si>
  <si>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</si>
  <si>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</si>
  <si>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</si>
  <si>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</si>
  <si>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</si>
  <si>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</si>
  <si>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</si>
  <si>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</si>
  <si>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</si>
  <si>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</si>
  <si>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</si>
  <si>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</si>
  <si>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</si>
  <si>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</si>
  <si>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</si>
  <si>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</si>
  <si>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</si>
  <si>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</si>
  <si>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</si>
  <si>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</si>
  <si>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</si>
  <si>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</si>
  <si>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</si>
  <si>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</si>
  <si>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</si>
  <si>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</si>
  <si>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</si>
  <si>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</si>
  <si>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</si>
  <si>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</si>
  <si>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</si>
  <si>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</si>
  <si>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</si>
  <si>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</si>
  <si>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</si>
  <si>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</si>
  <si>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</si>
  <si>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</si>
  <si>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</si>
  <si>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</si>
  <si>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</si>
  <si>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</si>
  <si>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</si>
  <si>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</si>
  <si>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</si>
  <si>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</si>
  <si>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</si>
  <si>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</si>
  <si>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</si>
  <si>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</si>
  <si>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</si>
  <si>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</si>
  <si>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</si>
  <si>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</si>
  <si>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</si>
  <si>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</si>
  <si>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</si>
  <si>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</si>
  <si>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</si>
  <si>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</si>
  <si>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</si>
  <si>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</si>
  <si>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</si>
  <si>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</si>
  <si>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</si>
  <si>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</si>
  <si>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</si>
  <si>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</si>
  <si>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</si>
  <si>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</si>
  <si>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</si>
  <si>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</si>
  <si>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</si>
  <si>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</si>
  <si>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</si>
  <si>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</si>
  <si>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</si>
  <si>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</si>
  <si>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</si>
  <si>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</si>
  <si>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</si>
  <si>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</si>
  <si>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</si>
  <si>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</si>
  <si>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</si>
  <si>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</si>
  <si>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</si>
  <si>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</si>
  <si>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</si>
  <si>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</si>
  <si>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</si>
  <si>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</si>
  <si>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</si>
  <si>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</si>
  <si>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</si>
  <si>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</si>
  <si>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</si>
  <si>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</si>
  <si>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</si>
  <si>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</si>
  <si>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</si>
  <si>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</si>
  <si>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</si>
  <si>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</si>
  <si>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</si>
  <si>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</si>
  <si>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</si>
  <si>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</si>
  <si>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</si>
  <si>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</si>
  <si>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</si>
  <si>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</si>
  <si>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</si>
  <si>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</si>
  <si>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</si>
  <si>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</si>
  <si>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</si>
  <si>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</si>
  <si>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</si>
  <si>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</si>
  <si>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</si>
  <si>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</si>
  <si>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</si>
  <si>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</si>
  <si>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</si>
  <si>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</si>
  <si>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</si>
  <si>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</si>
  <si>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</si>
  <si>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</si>
  <si>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</si>
  <si>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</si>
  <si>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</si>
  <si>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</si>
  <si>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</si>
  <si>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</si>
  <si>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</si>
  <si>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</si>
  <si>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</si>
  <si>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</si>
  <si>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</si>
  <si>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</si>
  <si>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</si>
  <si>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</si>
  <si>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</si>
  <si>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</si>
  <si>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</si>
  <si>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</si>
  <si>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</si>
  <si>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</si>
  <si>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</si>
  <si>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</si>
  <si>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</si>
  <si>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</si>
  <si>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</si>
  <si>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</si>
  <si>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</si>
  <si>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</si>
  <si>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</si>
  <si>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</si>
  <si>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</si>
  <si>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</si>
  <si>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</si>
  <si>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</si>
  <si>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</si>
  <si>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</si>
  <si>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</si>
  <si>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</si>
  <si>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</si>
  <si>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</si>
  <si>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</si>
  <si>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</si>
  <si>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</si>
  <si>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</si>
  <si>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</si>
  <si>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</si>
  <si>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</si>
  <si>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</si>
  <si>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</si>
  <si>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</si>
  <si>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</si>
  <si>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</si>
  <si>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</si>
  <si>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</si>
  <si>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</si>
  <si>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</si>
  <si>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</si>
  <si>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</si>
  <si>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</si>
  <si>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</si>
  <si>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</si>
  <si>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</si>
  <si>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</si>
  <si>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</si>
  <si>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</si>
  <si>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</si>
  <si>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</si>
  <si>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</si>
  <si>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</si>
  <si>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</si>
  <si>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</si>
  <si>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</si>
  <si>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</si>
  <si>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</si>
  <si>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</si>
  <si>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</si>
  <si>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</si>
  <si>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</si>
  <si>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</si>
  <si>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</si>
  <si>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</si>
  <si>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</si>
  <si>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</si>
  <si>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</si>
  <si>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</si>
  <si>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</si>
  <si>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</si>
  <si>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</si>
  <si>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</si>
  <si>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</si>
  <si>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</si>
  <si>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</si>
  <si>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</si>
  <si>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</si>
  <si>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</si>
  <si>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</si>
  <si>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</si>
  <si>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</si>
  <si>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</si>
  <si>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</si>
  <si>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</si>
  <si>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</si>
  <si>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</si>
  <si>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</si>
  <si>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</si>
  <si>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</si>
  <si>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</si>
  <si>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</si>
  <si>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</si>
  <si>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</si>
  <si>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</si>
  <si>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</si>
  <si>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</si>
  <si>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</si>
  <si>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</si>
  <si>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</si>
  <si>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</si>
  <si>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</si>
  <si>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</si>
  <si>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</si>
  <si>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</si>
  <si>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</si>
  <si>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</si>
  <si>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</si>
  <si>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</si>
  <si>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</si>
  <si>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</si>
  <si>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</si>
  <si>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</si>
  <si>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</si>
  <si>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</si>
  <si>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</si>
  <si>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</si>
  <si>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</si>
  <si>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</si>
  <si>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</si>
  <si>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</si>
  <si>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</si>
  <si>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</si>
  <si>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</si>
  <si>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</si>
  <si>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</si>
  <si>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</si>
  <si>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</si>
  <si>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</si>
  <si>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</si>
  <si>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</si>
  <si>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</si>
  <si>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</si>
  <si>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</si>
  <si>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</si>
  <si>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</si>
  <si>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</si>
  <si>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</si>
  <si>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</si>
  <si>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</si>
  <si>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</si>
  <si>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</si>
  <si>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</si>
  <si>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</si>
  <si>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</si>
  <si>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</si>
  <si>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</si>
  <si>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</si>
  <si>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</si>
  <si>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</si>
  <si>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</si>
  <si>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</si>
  <si>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</si>
  <si>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</si>
  <si>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</si>
  <si>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</si>
  <si>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</si>
  <si>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</si>
  <si>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</si>
  <si>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</si>
  <si>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</si>
  <si>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</si>
  <si>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</si>
  <si>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</si>
  <si>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</si>
  <si>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</si>
  <si>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</si>
  <si>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</si>
  <si>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</si>
  <si>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</si>
  <si>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</si>
  <si>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</si>
  <si>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</si>
  <si>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</si>
  <si>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</si>
  <si>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</si>
  <si>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</si>
  <si>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</si>
  <si>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</si>
  <si>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</si>
  <si>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</si>
  <si>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</si>
  <si>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</si>
  <si>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</si>
  <si>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</si>
  <si>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</si>
  <si>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</si>
  <si>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</si>
  <si>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</si>
  <si>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</si>
  <si>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</si>
  <si>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</si>
  <si>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</si>
  <si>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</si>
  <si>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</si>
  <si>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</si>
  <si>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</si>
  <si>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</si>
  <si>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</si>
  <si>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</si>
  <si>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</si>
  <si>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</si>
  <si>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</si>
  <si>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</si>
  <si>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</si>
  <si>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</si>
  <si>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</si>
  <si>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</si>
  <si>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</si>
  <si>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</si>
  <si>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</si>
  <si>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</si>
  <si>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</si>
  <si>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</si>
  <si>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</si>
  <si>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</si>
  <si>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</si>
  <si>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</si>
  <si>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</si>
  <si>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</si>
  <si>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</si>
  <si>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</si>
  <si>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</si>
  <si>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</si>
  <si>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</si>
  <si>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</si>
  <si>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</si>
  <si>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</si>
  <si>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</si>
  <si>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</si>
  <si>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</si>
  <si>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</si>
  <si>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</si>
  <si>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</si>
  <si>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</si>
  <si>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</si>
  <si>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</si>
  <si>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</si>
  <si>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</si>
  <si>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</si>
  <si>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</si>
  <si>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</si>
  <si>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</si>
  <si>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</si>
  <si>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</si>
  <si>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</si>
  <si>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</si>
  <si>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</si>
  <si>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</si>
  <si>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</si>
  <si>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</si>
  <si>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</si>
  <si>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</si>
  <si>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</si>
  <si>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</si>
  <si>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</si>
  <si>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</si>
  <si>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</si>
  <si>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</si>
  <si>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</si>
  <si>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</si>
  <si>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</si>
  <si>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</si>
  <si>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</si>
  <si>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</si>
  <si>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</si>
  <si>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</si>
  <si>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</si>
  <si>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</si>
  <si>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</si>
  <si>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</si>
  <si>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</si>
  <si>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</si>
  <si>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</si>
  <si>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</si>
  <si>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</si>
  <si>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</si>
  <si>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</si>
  <si>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</si>
  <si>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</si>
  <si>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</si>
  <si>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</si>
  <si>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</si>
  <si>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</si>
  <si>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</si>
  <si>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</si>
  <si>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</si>
  <si>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</si>
  <si>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</si>
  <si>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</si>
  <si>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</si>
  <si>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</si>
  <si>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</si>
  <si>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</si>
  <si>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</si>
  <si>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</si>
  <si>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</si>
  <si>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</si>
  <si>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</si>
  <si>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</si>
  <si>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</si>
  <si>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</si>
  <si>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</si>
  <si>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</si>
  <si>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</si>
  <si>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</si>
  <si>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</si>
  <si>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</si>
  <si>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</si>
  <si>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</si>
  <si>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</si>
  <si>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</si>
  <si>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</si>
  <si>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</si>
  <si>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</si>
  <si>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</si>
  <si>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</si>
  <si>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</si>
  <si>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</si>
  <si>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</si>
  <si>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</si>
  <si>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</si>
  <si>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</si>
  <si>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</si>
  <si>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</si>
  <si>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</si>
  <si>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</si>
  <si>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</si>
  <si>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</si>
  <si>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</si>
  <si>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</si>
  <si>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</si>
  <si>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</si>
  <si>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</si>
  <si>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</si>
  <si>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</si>
  <si>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</si>
  <si>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</si>
  <si>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</si>
  <si>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</si>
  <si>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</si>
  <si>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</si>
  <si>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</si>
  <si>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</si>
  <si>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</si>
  <si>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</si>
  <si>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</si>
  <si>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</si>
  <si>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</si>
  <si>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</si>
  <si>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</si>
  <si>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</si>
  <si>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</si>
  <si>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</si>
  <si>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</si>
  <si>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</si>
  <si>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</si>
  <si>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</si>
  <si>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</si>
  <si>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</si>
  <si>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</si>
  <si>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</si>
  <si>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</si>
  <si>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</si>
  <si>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</si>
  <si>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</si>
  <si>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</si>
  <si>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</si>
  <si>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</si>
  <si>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</si>
  <si>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</si>
  <si>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</si>
  <si>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</si>
  <si>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</si>
  <si>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</si>
  <si>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</si>
  <si>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</si>
  <si>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</si>
  <si>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</si>
  <si>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</si>
  <si>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</si>
  <si>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</si>
  <si>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</si>
  <si>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</si>
  <si>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</si>
  <si>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</si>
  <si>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</si>
  <si>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</si>
  <si>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</si>
  <si>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</si>
  <si>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</si>
  <si>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</si>
  <si>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</si>
  <si>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</si>
  <si>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</si>
  <si>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</si>
  <si>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</si>
  <si>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</si>
  <si>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</si>
  <si>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</si>
  <si>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</si>
  <si>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</si>
  <si>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</si>
  <si>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</si>
  <si>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</si>
  <si>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</si>
  <si>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</si>
  <si>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</si>
  <si>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</si>
  <si>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</si>
  <si>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</si>
  <si>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</si>
  <si>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</si>
  <si>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</si>
  <si>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</si>
  <si>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</si>
  <si>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</si>
  <si>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</si>
  <si>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</si>
  <si>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</si>
  <si>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</si>
  <si>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</si>
  <si>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</si>
  <si>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</si>
  <si>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</si>
  <si>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</si>
  <si>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</si>
  <si>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</si>
  <si>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</si>
  <si>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</si>
  <si>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</si>
  <si>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</si>
  <si>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</si>
  <si>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</si>
  <si>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</si>
  <si>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</si>
  <si>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</si>
  <si>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</si>
  <si>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</si>
  <si>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</si>
  <si>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</si>
  <si>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</si>
  <si>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</si>
  <si>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</si>
  <si>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</si>
  <si>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</si>
  <si>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</si>
  <si>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</si>
  <si>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</si>
  <si>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</si>
  <si>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</si>
  <si>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</si>
  <si>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</si>
  <si>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</si>
  <si>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</si>
  <si>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</si>
  <si>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</si>
  <si>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</si>
  <si>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</si>
  <si>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</si>
  <si>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</si>
  <si>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</si>
  <si>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</si>
  <si>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</si>
  <si>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</si>
  <si>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</si>
  <si>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</si>
  <si>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</si>
  <si>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</si>
  <si>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</si>
  <si>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</si>
  <si>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</si>
  <si>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</si>
  <si>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</si>
  <si>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</si>
  <si>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</si>
  <si>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</si>
  <si>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</si>
  <si>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</si>
  <si>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</si>
  <si>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</si>
  <si>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</si>
  <si>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</si>
  <si>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</si>
  <si>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</si>
  <si>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</si>
  <si>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</si>
  <si>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</si>
  <si>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</si>
  <si>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</si>
  <si>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</si>
  <si>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</si>
  <si>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</si>
  <si>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</si>
  <si>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</si>
  <si>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</si>
  <si>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</si>
  <si>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</si>
  <si>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</si>
  <si>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</si>
  <si>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</si>
  <si>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</si>
  <si>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</si>
  <si>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</si>
  <si>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</si>
  <si>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</si>
  <si>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</si>
  <si>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</si>
  <si>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</si>
  <si>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</si>
  <si>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</si>
  <si>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</si>
  <si>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</si>
  <si>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</si>
  <si>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</si>
  <si>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</si>
  <si>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</si>
  <si>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</si>
  <si>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</si>
  <si>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</si>
  <si>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</si>
  <si>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</si>
  <si>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</si>
  <si>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</si>
  <si>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</si>
  <si>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</si>
  <si>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</si>
  <si>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</si>
  <si>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</si>
  <si>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</si>
  <si>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</si>
  <si>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</si>
  <si>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</si>
  <si>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</si>
  <si>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</si>
  <si>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</si>
  <si>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</si>
  <si>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</si>
  <si>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</si>
  <si>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</si>
  <si>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</si>
  <si>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</si>
  <si>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</si>
  <si>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</si>
  <si>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</si>
  <si>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</si>
  <si>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</si>
  <si>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</si>
  <si>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</si>
  <si>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</si>
  <si>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</si>
  <si>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</si>
  <si>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</si>
  <si>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</si>
  <si>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</si>
  <si>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</si>
  <si>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</si>
  <si>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</si>
  <si>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</si>
  <si>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</si>
  <si>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</si>
  <si>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</si>
  <si>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</si>
  <si>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</si>
  <si>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</si>
  <si>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</si>
  <si>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</si>
  <si>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</si>
  <si>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</si>
  <si>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</si>
  <si>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</si>
  <si>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</si>
  <si>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</si>
  <si>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</si>
  <si>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</si>
  <si>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</si>
  <si>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</si>
  <si>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</si>
  <si>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</si>
  <si>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</si>
  <si>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</si>
  <si>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</si>
  <si>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</si>
  <si>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</si>
  <si>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</si>
  <si>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</si>
  <si>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</si>
  <si>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</si>
  <si>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</si>
  <si>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</si>
  <si>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</si>
  <si>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</si>
  <si>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</si>
  <si>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</si>
  <si>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</si>
  <si>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</si>
  <si>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</si>
  <si>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</si>
  <si>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</si>
  <si>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</si>
  <si>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</si>
  <si>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</si>
  <si>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</si>
  <si>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</si>
  <si>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</si>
  <si>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</si>
  <si>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</si>
  <si>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</si>
  <si>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</si>
  <si>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</si>
  <si>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</si>
  <si>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</si>
  <si>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</si>
  <si>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</si>
  <si>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</si>
  <si>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</si>
  <si>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</si>
  <si>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</si>
  <si>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</si>
  <si>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</si>
  <si>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</si>
  <si>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</si>
  <si>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</si>
  <si>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</si>
  <si>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</si>
  <si>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</si>
  <si>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</si>
  <si>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</si>
  <si>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</si>
  <si>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</si>
  <si>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</si>
  <si>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</si>
  <si>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</si>
  <si>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</si>
  <si>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</si>
  <si>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</si>
  <si>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</si>
  <si>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</si>
  <si>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</si>
  <si>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</si>
  <si>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</si>
  <si>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</si>
  <si>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</si>
  <si>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</si>
  <si>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</si>
  <si>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</si>
  <si>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</si>
  <si>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</si>
  <si>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</si>
  <si>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</si>
  <si>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</si>
  <si>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</si>
  <si>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</si>
  <si>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</si>
  <si>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</si>
  <si>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</si>
  <si>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</si>
  <si>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</si>
  <si>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</si>
  <si>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</si>
  <si>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</si>
  <si>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</si>
  <si>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</si>
  <si>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</si>
  <si>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</si>
  <si>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</si>
  <si>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</si>
  <si>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</si>
  <si>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</si>
  <si>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</si>
  <si>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</si>
  <si>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</si>
  <si>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</si>
  <si>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</si>
  <si>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</si>
  <si>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</si>
  <si>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</si>
  <si>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</si>
  <si>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</si>
  <si>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</si>
  <si>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</si>
  <si>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</si>
  <si>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</si>
  <si>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</si>
  <si>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</si>
  <si>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</si>
  <si>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</si>
  <si>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</si>
  <si>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</si>
  <si>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</si>
  <si>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</si>
  <si>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</si>
  <si>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</si>
  <si>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</si>
  <si>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</si>
  <si>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</si>
  <si>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</si>
  <si>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</si>
  <si>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</si>
  <si>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</si>
  <si>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</si>
  <si>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</si>
  <si>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</si>
  <si>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</si>
  <si>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</si>
  <si>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</si>
  <si>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</si>
  <si>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</si>
  <si>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</si>
  <si>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</si>
  <si>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</si>
  <si>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</si>
  <si>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</si>
  <si>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</si>
  <si>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</si>
  <si>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</si>
  <si>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</si>
  <si>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</si>
  <si>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</si>
  <si>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</si>
  <si>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</si>
  <si>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</si>
  <si>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</si>
  <si>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</si>
  <si>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</si>
  <si>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</si>
  <si>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</si>
  <si>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</si>
  <si>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</si>
  <si>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</si>
  <si>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</si>
  <si>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</si>
  <si>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</si>
  <si>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</si>
  <si>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</si>
  <si>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</si>
  <si>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</si>
  <si>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</si>
  <si>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</si>
  <si>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</si>
  <si>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</si>
  <si>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</si>
  <si>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</si>
  <si>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</si>
  <si>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</si>
  <si>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</si>
  <si>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</si>
  <si>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</si>
  <si>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</si>
  <si>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</si>
  <si>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</si>
  <si>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</si>
  <si>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</si>
  <si>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</si>
  <si>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</si>
  <si>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</si>
  <si>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</si>
  <si>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</si>
  <si>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</si>
  <si>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</si>
  <si>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</si>
  <si>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</si>
  <si>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</si>
  <si>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</si>
  <si>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</si>
  <si>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</si>
  <si>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</si>
  <si>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</si>
  <si>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</si>
  <si>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</si>
  <si>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</si>
  <si>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</si>
  <si>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</si>
  <si>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</si>
  <si>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</si>
  <si>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</si>
  <si>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</si>
  <si>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</si>
  <si>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</si>
  <si>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</si>
  <si>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</si>
  <si>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</si>
  <si>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</si>
  <si>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</si>
  <si>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</si>
  <si>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</si>
  <si>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</si>
  <si>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</si>
  <si>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</si>
  <si>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</si>
  <si>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</si>
  <si>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</si>
  <si>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</si>
  <si>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</si>
  <si>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</si>
  <si>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</si>
  <si>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</si>
  <si>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</si>
  <si>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</si>
  <si>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</si>
  <si>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</si>
  <si>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</si>
  <si>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</si>
  <si>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</si>
  <si>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</si>
  <si>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</si>
  <si>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</si>
  <si>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</si>
  <si>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</si>
  <si>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</si>
  <si>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</si>
  <si>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</si>
  <si>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</si>
  <si>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</si>
  <si>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</si>
  <si>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</si>
  <si>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</si>
  <si>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</si>
  <si>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</si>
  <si>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</si>
  <si>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</si>
  <si>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</si>
  <si>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</si>
  <si>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</si>
  <si>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</si>
  <si>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</si>
  <si>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</si>
  <si>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</si>
  <si>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</si>
  <si>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</si>
  <si>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</si>
  <si>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</si>
  <si>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</si>
  <si>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</si>
  <si>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</si>
  <si>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</si>
  <si>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</si>
  <si>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</si>
  <si>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</si>
  <si>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</si>
  <si>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</si>
  <si>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</si>
  <si>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</si>
  <si>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</si>
  <si>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</si>
  <si>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</si>
  <si>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</si>
  <si>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</si>
  <si>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</si>
  <si>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</si>
  <si>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</si>
  <si>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</si>
  <si>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</si>
  <si>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</si>
  <si>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</si>
  <si>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</si>
  <si>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</si>
  <si>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</si>
  <si>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</si>
  <si>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</si>
  <si>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</si>
  <si>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</si>
  <si>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</si>
  <si>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</si>
  <si>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</si>
  <si>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</si>
  <si>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</si>
  <si>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</si>
  <si>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</si>
  <si>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</si>
  <si>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</si>
  <si>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</si>
  <si>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</si>
  <si>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</si>
  <si>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</si>
  <si>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</si>
  <si>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</si>
  <si>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</si>
  <si>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</si>
  <si>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</si>
  <si>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</si>
  <si>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</si>
  <si>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</si>
  <si>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</si>
  <si>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</si>
  <si>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</si>
  <si>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</si>
  <si>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</si>
  <si>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</si>
  <si>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</si>
  <si>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</si>
  <si>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</si>
  <si>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</si>
  <si>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</si>
  <si>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</si>
  <si>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</si>
  <si>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</si>
  <si>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</si>
  <si>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</si>
  <si>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</si>
  <si>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</si>
  <si>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</si>
  <si>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</si>
  <si>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</si>
  <si>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</si>
  <si>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</si>
  <si>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</si>
  <si>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</si>
  <si>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</si>
  <si>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</si>
  <si>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</si>
  <si>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</si>
  <si>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</si>
  <si>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</si>
  <si>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</si>
  <si>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</si>
  <si>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</si>
  <si>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</si>
  <si>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</si>
  <si>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</si>
  <si>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</si>
  <si>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</si>
  <si>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</si>
  <si>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</si>
  <si>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</si>
  <si>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</si>
  <si>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</si>
  <si>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</si>
  <si>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</si>
  <si>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</si>
  <si>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</si>
  <si>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</si>
  <si>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</si>
  <si>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</si>
  <si>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</si>
  <si>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</si>
  <si>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</si>
  <si>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</si>
  <si>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</si>
  <si>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</si>
  <si>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</si>
  <si>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</si>
  <si>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</si>
  <si>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</si>
  <si>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</si>
  <si>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</si>
  <si>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</si>
  <si>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</si>
  <si>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</si>
  <si>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</si>
  <si>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</si>
  <si>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</si>
  <si>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</si>
  <si>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</si>
  <si>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</si>
  <si>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</si>
  <si>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</si>
  <si>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</si>
  <si>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</si>
  <si>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</si>
  <si>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</si>
  <si>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</si>
  <si>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</si>
  <si>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</si>
  <si>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</si>
  <si>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</si>
  <si>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</si>
  <si>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</si>
  <si>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</si>
  <si>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</si>
  <si>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</si>
  <si>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</si>
  <si>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</si>
  <si>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</si>
  <si>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</si>
  <si>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</si>
  <si>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</si>
  <si>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</si>
  <si>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</si>
  <si>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</si>
  <si>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</si>
  <si>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</si>
  <si>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</si>
  <si>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</si>
  <si>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</si>
  <si>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</si>
  <si>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</si>
  <si>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</si>
  <si>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</si>
  <si>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</si>
  <si>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</si>
  <si>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</si>
  <si>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</si>
  <si>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</si>
  <si>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</si>
  <si>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</si>
  <si>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</si>
  <si>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</si>
  <si>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</si>
  <si>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</si>
  <si>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</si>
  <si>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</si>
  <si>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</si>
  <si>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</si>
  <si>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</si>
  <si>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</si>
  <si>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</si>
  <si>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</si>
  <si>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</si>
  <si>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</si>
  <si>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</si>
  <si>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</si>
  <si>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</si>
  <si>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</si>
  <si>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</si>
  <si>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</si>
  <si>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</si>
  <si>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</si>
  <si>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</si>
  <si>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</si>
  <si>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</si>
  <si>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</si>
  <si>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</si>
  <si>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</si>
  <si>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</si>
  <si>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</si>
  <si>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</si>
  <si>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</si>
  <si>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</si>
  <si>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</si>
  <si>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</si>
  <si>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</si>
  <si>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</si>
  <si>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</si>
  <si>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</si>
  <si>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</si>
  <si>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</si>
  <si>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</si>
  <si>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</si>
  <si>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</si>
  <si>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</si>
  <si>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</si>
  <si>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</si>
  <si>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</si>
  <si>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</si>
  <si>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</si>
  <si>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</si>
  <si>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</si>
  <si>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</si>
  <si>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</si>
  <si>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</si>
  <si>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</si>
  <si>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</si>
  <si>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</si>
  <si>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</si>
  <si>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</si>
  <si>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</si>
  <si>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</si>
  <si>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</si>
  <si>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</si>
  <si>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</si>
  <si>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</si>
  <si>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</si>
  <si>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</si>
  <si>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</si>
  <si>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</si>
  <si>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</si>
  <si>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</si>
  <si>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</si>
  <si>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</si>
  <si>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</si>
  <si>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</si>
  <si>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</si>
  <si>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</si>
  <si>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</si>
  <si>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</si>
  <si>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</si>
  <si>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</si>
  <si>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</si>
  <si>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</si>
  <si>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</si>
  <si>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</si>
  <si>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</si>
  <si>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</si>
  <si>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</si>
  <si>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</si>
  <si>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</si>
  <si>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</si>
  <si>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</si>
  <si>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</si>
  <si>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</si>
  <si>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</si>
  <si>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</si>
  <si>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</si>
  <si>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</si>
  <si>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</si>
  <si>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</si>
  <si>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</si>
  <si>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</si>
  <si>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</si>
  <si>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</si>
  <si>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</si>
  <si>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</si>
  <si>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</si>
  <si>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</si>
  <si>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</si>
  <si>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</si>
  <si>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</si>
  <si>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</si>
  <si>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</si>
  <si>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</si>
  <si>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</si>
  <si>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</si>
  <si>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</si>
  <si>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</si>
  <si>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</si>
  <si>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</si>
  <si>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</si>
  <si>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</si>
  <si>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</si>
  <si>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</si>
  <si>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</si>
  <si>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</si>
  <si>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</si>
  <si>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</si>
  <si>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</si>
  <si>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</si>
  <si>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</si>
  <si>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</si>
  <si>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</si>
  <si>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</si>
  <si>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</si>
  <si>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</si>
  <si>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</si>
  <si>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</si>
  <si>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</si>
  <si>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</si>
  <si>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</si>
  <si>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</si>
  <si>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</si>
  <si>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</si>
  <si>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</si>
  <si>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</si>
  <si>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</si>
  <si>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</si>
  <si>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</si>
  <si>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</si>
  <si>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</si>
  <si>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</si>
  <si>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</si>
  <si>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</si>
  <si>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</si>
  <si>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</si>
  <si>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</si>
  <si>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</si>
  <si>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</si>
  <si>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</si>
  <si>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</si>
  <si>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</si>
  <si>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</si>
  <si>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</si>
  <si>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</si>
  <si>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</si>
  <si>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</si>
  <si>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</si>
  <si>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</si>
  <si>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</si>
  <si>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</si>
  <si>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</si>
  <si>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</si>
  <si>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</si>
  <si>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</si>
  <si>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</si>
  <si>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</si>
  <si>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</si>
  <si>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</si>
  <si>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</si>
  <si>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</si>
  <si>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</si>
  <si>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</si>
  <si>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</si>
  <si>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</si>
  <si>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</si>
  <si>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</si>
  <si>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</si>
  <si>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</si>
  <si>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</si>
  <si>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</si>
  <si>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</si>
  <si>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</si>
  <si>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</si>
  <si>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</si>
  <si>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</si>
  <si>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</si>
  <si>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</si>
  <si>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</si>
  <si>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</si>
  <si>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</si>
  <si>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</si>
  <si>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</si>
  <si>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</si>
  <si>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</si>
  <si>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</si>
  <si>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</si>
  <si>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</si>
  <si>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</si>
  <si>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</si>
  <si>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</si>
  <si>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</si>
  <si>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</si>
  <si>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</si>
  <si>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</si>
  <si>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</si>
  <si>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</si>
  <si>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</si>
  <si>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</si>
  <si>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</si>
  <si>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</si>
  <si>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</si>
  <si>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</si>
  <si>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</si>
  <si>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</si>
  <si>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</si>
  <si>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</si>
  <si>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</si>
  <si>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</si>
  <si>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</si>
  <si>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</si>
  <si>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</si>
  <si>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</si>
  <si>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</si>
  <si>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</si>
  <si>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</si>
  <si>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</si>
  <si>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</si>
  <si>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</si>
  <si>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</si>
  <si>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</si>
  <si>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</si>
  <si>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</si>
  <si>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</si>
  <si>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</si>
  <si>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</si>
  <si>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</si>
  <si>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</si>
  <si>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</si>
  <si>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</si>
  <si>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</si>
  <si>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</si>
  <si>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</si>
  <si>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</si>
  <si>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</si>
  <si>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</si>
  <si>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</si>
  <si>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</si>
  <si>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</si>
  <si>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</si>
  <si>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</si>
  <si>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</si>
  <si>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</si>
  <si>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</si>
  <si>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</si>
  <si>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</si>
  <si>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</si>
  <si>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</si>
  <si>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</si>
  <si>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</si>
  <si>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</si>
  <si>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</si>
  <si>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</si>
  <si>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</si>
  <si>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</si>
  <si>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</si>
  <si>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</si>
  <si>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</si>
  <si>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</si>
  <si>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</si>
  <si>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</si>
  <si>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</si>
  <si>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</si>
  <si>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</si>
  <si>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</si>
  <si>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</si>
  <si>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</si>
  <si>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</si>
  <si>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</si>
  <si>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</si>
  <si>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</si>
  <si>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</si>
  <si>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</si>
  <si>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</si>
  <si>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</si>
  <si>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</si>
  <si>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</si>
  <si>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</si>
  <si>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</si>
  <si>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</si>
  <si>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</si>
  <si>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</si>
  <si>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</si>
  <si>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</si>
  <si>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</si>
  <si>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</si>
  <si>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</si>
  <si>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</si>
  <si>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</si>
  <si>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</si>
  <si>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</si>
  <si>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</si>
  <si>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</si>
  <si>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</si>
  <si>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</si>
  <si>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</si>
  <si>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</si>
  <si>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</si>
  <si>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</si>
  <si>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</si>
  <si>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</si>
  <si>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</si>
  <si>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</si>
  <si>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</si>
  <si>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</si>
  <si>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</si>
  <si>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</si>
  <si>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</si>
  <si>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</si>
  <si>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</si>
  <si>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</si>
  <si>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</si>
  <si>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</si>
  <si>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</si>
  <si>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</si>
  <si>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</si>
  <si>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</si>
  <si>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</si>
  <si>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</si>
  <si>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</si>
  <si>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</si>
  <si>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</si>
  <si>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</si>
  <si>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</si>
  <si>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</si>
  <si>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</si>
  <si>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</si>
  <si>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</si>
  <si>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</si>
  <si>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</si>
  <si>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</si>
  <si>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</si>
  <si>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</si>
  <si>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</si>
  <si>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</si>
  <si>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</si>
  <si>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</si>
  <si>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</si>
  <si>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</si>
  <si>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</si>
  <si>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</si>
  <si>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</si>
  <si>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</si>
  <si>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</si>
  <si>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</si>
  <si>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</si>
  <si>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</si>
  <si>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</si>
  <si>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</si>
  <si>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</si>
  <si>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</si>
  <si>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</si>
  <si>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</si>
  <si>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</si>
  <si>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</si>
  <si>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</si>
  <si>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</si>
  <si>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</si>
  <si>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</si>
  <si>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</si>
  <si>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</si>
  <si>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</si>
  <si>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</si>
  <si>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</si>
  <si>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</si>
  <si>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</si>
  <si>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</si>
  <si>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</si>
  <si>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</si>
  <si>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</si>
  <si>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</si>
  <si>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</si>
  <si>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</si>
  <si>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</si>
  <si>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</si>
  <si>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</si>
  <si>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</si>
  <si>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</si>
  <si>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</si>
  <si>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</si>
  <si>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</si>
  <si>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</si>
  <si>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</si>
  <si>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</si>
  <si>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</si>
  <si>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</si>
  <si>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</si>
  <si>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</si>
  <si>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</si>
  <si>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</si>
  <si>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</si>
  <si>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</si>
  <si>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</si>
  <si>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</si>
  <si>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</si>
  <si>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</si>
  <si>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</si>
  <si>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</si>
  <si>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</si>
  <si>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</si>
  <si>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</si>
  <si>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</si>
  <si>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</si>
  <si>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</si>
  <si>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</si>
  <si>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</si>
  <si>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</si>
  <si>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</si>
  <si>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</si>
  <si>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</si>
  <si>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</si>
  <si>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</si>
  <si>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</si>
  <si>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</si>
  <si>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</si>
  <si>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</si>
  <si>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</si>
  <si>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</si>
  <si>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</si>
  <si>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</si>
  <si>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</si>
  <si>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</si>
  <si>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</si>
  <si>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</si>
  <si>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</si>
  <si>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</si>
  <si>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</si>
  <si>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</si>
  <si>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</si>
  <si>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</si>
  <si>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</si>
  <si>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</si>
  <si>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</si>
  <si>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</si>
  <si>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</si>
  <si>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</si>
  <si>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</si>
  <si>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</si>
  <si>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</si>
  <si>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</si>
  <si>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</si>
  <si>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</si>
  <si>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</si>
  <si>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</si>
  <si>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</si>
  <si>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</si>
  <si>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</si>
  <si>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</si>
  <si>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</si>
  <si>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</si>
  <si>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</si>
  <si>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</si>
  <si>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</si>
  <si>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</si>
  <si>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</si>
  <si>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</si>
  <si>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</si>
  <si>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</si>
  <si>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</si>
  <si>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</si>
  <si>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</si>
  <si>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</si>
  <si>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</si>
  <si>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</si>
  <si>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</si>
  <si>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</si>
  <si>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</si>
  <si>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</si>
  <si>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</si>
  <si>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</si>
  <si>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</si>
  <si>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</si>
  <si>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</si>
  <si>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</si>
  <si>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</si>
  <si>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</si>
  <si>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</si>
  <si>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</si>
  <si>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</si>
  <si>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</si>
  <si>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</si>
  <si>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</si>
  <si>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</si>
  <si>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</si>
  <si>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</si>
  <si>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</si>
  <si>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</si>
  <si>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</si>
  <si>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</si>
  <si>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</si>
  <si>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</si>
  <si>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</si>
  <si>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</si>
  <si>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</si>
  <si>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</si>
  <si>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</si>
  <si>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</si>
  <si>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</si>
  <si>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</si>
  <si>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</si>
  <si>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</si>
  <si>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</si>
  <si>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</si>
  <si>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</si>
  <si>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</si>
  <si>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</si>
  <si>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</si>
  <si>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</si>
  <si>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</si>
  <si>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</si>
  <si>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</si>
  <si>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</si>
  <si>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</si>
  <si>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</si>
  <si>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</si>
  <si>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</si>
  <si>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</si>
  <si>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</si>
  <si>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</si>
  <si>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</si>
  <si>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</si>
  <si>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</si>
  <si>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</si>
  <si>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</si>
  <si>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</si>
  <si>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</si>
  <si>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</si>
  <si>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</si>
  <si>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</si>
  <si>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</si>
  <si>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</si>
  <si>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</si>
  <si>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</si>
  <si>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</si>
  <si>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</si>
  <si>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</si>
  <si>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</si>
  <si>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</si>
  <si>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</si>
  <si>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</si>
  <si>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</si>
  <si>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</si>
  <si>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</si>
  <si>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</si>
  <si>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</si>
  <si>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</si>
  <si>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</si>
  <si>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</si>
  <si>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</si>
  <si>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</si>
  <si>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</si>
  <si>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</si>
  <si>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</si>
  <si>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</si>
  <si>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</si>
  <si>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</si>
  <si>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</si>
  <si>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</si>
  <si>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</si>
  <si>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</si>
  <si>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</si>
  <si>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</si>
  <si>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</si>
  <si>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</si>
  <si>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</si>
  <si>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</si>
  <si>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</si>
  <si>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</si>
  <si>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</si>
  <si>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</si>
  <si>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</si>
  <si>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</si>
  <si>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</si>
  <si>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</si>
  <si>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</si>
  <si>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</si>
  <si>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</si>
  <si>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</si>
  <si>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</si>
  <si>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</si>
  <si>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</si>
  <si>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</si>
  <si>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</si>
  <si>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</si>
  <si>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</si>
  <si>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</si>
  <si>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</si>
  <si>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</si>
  <si>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</si>
  <si>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</si>
  <si>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</si>
  <si>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</si>
  <si>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</si>
  <si>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</si>
  <si>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</si>
  <si>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</si>
  <si>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</si>
  <si>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</si>
  <si>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</si>
  <si>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</si>
  <si>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</si>
  <si>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</si>
  <si>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</si>
  <si>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</si>
  <si>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</si>
  <si>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</si>
  <si>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</si>
  <si>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</si>
  <si>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</si>
  <si>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</si>
  <si>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</si>
  <si>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</si>
  <si>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</si>
  <si>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</si>
  <si>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</si>
  <si>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</si>
  <si>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</si>
  <si>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</si>
  <si>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</si>
  <si>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</si>
  <si>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</si>
  <si>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</si>
  <si>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</si>
  <si>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</si>
  <si>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</si>
  <si>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</si>
  <si>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</si>
  <si>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</si>
  <si>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</si>
  <si>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</si>
  <si>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</si>
  <si>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</si>
  <si>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</si>
  <si>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</si>
  <si>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</si>
  <si>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</si>
  <si>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</si>
  <si>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</si>
  <si>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</si>
  <si>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</si>
  <si>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</si>
  <si>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</si>
  <si>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</si>
  <si>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</si>
  <si>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</si>
  <si>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</si>
  <si>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</si>
  <si>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</si>
  <si>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</si>
  <si>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</si>
  <si>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</si>
  <si>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</si>
  <si>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</si>
  <si>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</si>
  <si>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</si>
  <si>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</si>
  <si>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</si>
  <si>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</si>
  <si>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</si>
  <si>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</si>
  <si>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</si>
  <si>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</si>
  <si>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</si>
  <si>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</si>
  <si>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</si>
  <si>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</si>
  <si>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</si>
  <si>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</si>
  <si>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</si>
  <si>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</si>
  <si>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</si>
  <si>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</si>
  <si>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</si>
  <si>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</si>
  <si>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</si>
  <si>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</si>
  <si>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</si>
  <si>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</si>
  <si>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</si>
  <si>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</si>
  <si>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</si>
  <si>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</si>
  <si>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</si>
  <si>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</si>
  <si>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</si>
  <si>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</si>
  <si>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</si>
  <si>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</si>
  <si>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</si>
  <si>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</si>
  <si>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</si>
  <si>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</si>
  <si>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</si>
  <si>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</si>
  <si>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</si>
  <si>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</si>
  <si>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</si>
  <si>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</si>
  <si>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</si>
  <si>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</si>
  <si>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</si>
  <si>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</si>
  <si>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</si>
  <si>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</si>
  <si>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</si>
  <si>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</si>
  <si>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</si>
  <si>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</si>
  <si>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</si>
  <si>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</si>
  <si>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</si>
  <si>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</si>
  <si>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</si>
  <si>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</si>
  <si>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</si>
  <si>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</si>
  <si>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</si>
  <si>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</si>
  <si>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</si>
  <si>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</si>
  <si>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</si>
  <si>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</si>
  <si>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</si>
  <si>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</si>
  <si>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</si>
  <si>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</si>
  <si>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</si>
  <si>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</si>
  <si>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</si>
  <si>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</si>
  <si>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</si>
  <si>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</si>
  <si>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</si>
  <si>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</si>
  <si>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</si>
  <si>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</si>
  <si>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</si>
  <si>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</si>
  <si>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</si>
  <si>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</si>
  <si>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</si>
  <si>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</si>
  <si>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</si>
  <si>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</si>
  <si>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</si>
  <si>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</si>
  <si>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</si>
  <si>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</si>
  <si>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</si>
  <si>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</si>
  <si>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</si>
  <si>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</si>
  <si>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</si>
  <si>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</si>
  <si>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</si>
  <si>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</si>
  <si>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</si>
  <si>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</si>
  <si>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</si>
  <si>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</si>
  <si>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</si>
  <si>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</si>
  <si>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</si>
  <si>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</si>
  <si>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</si>
  <si>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</si>
  <si>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</si>
  <si>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</si>
  <si>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</si>
  <si>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</si>
  <si>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</si>
  <si>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</si>
  <si>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</si>
  <si>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</si>
  <si>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</si>
  <si>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</si>
  <si>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</si>
  <si>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</si>
  <si>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</si>
  <si>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</si>
  <si>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</si>
  <si>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</si>
  <si>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</si>
  <si>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</si>
  <si>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</si>
  <si>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</si>
  <si>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</si>
  <si>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</si>
  <si>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</si>
  <si>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</si>
  <si>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</si>
  <si>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</si>
  <si>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</si>
  <si>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</si>
  <si>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</si>
  <si>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</si>
  <si>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</si>
  <si>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</si>
  <si>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</si>
  <si>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</si>
  <si>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</si>
  <si>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</si>
  <si>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</si>
  <si>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</si>
  <si>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</si>
  <si>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</si>
  <si>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</si>
  <si>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</si>
  <si>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</si>
  <si>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</si>
  <si>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</si>
  <si>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</si>
  <si>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</si>
  <si>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</si>
  <si>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</si>
  <si>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</si>
  <si>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</si>
  <si>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</si>
  <si>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</si>
  <si>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</si>
  <si>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</si>
  <si>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</si>
  <si>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</si>
  <si>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</si>
  <si>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</si>
  <si>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</si>
  <si>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</si>
  <si>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</si>
  <si>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</si>
  <si>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</si>
  <si>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</si>
  <si>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</si>
  <si>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</si>
  <si>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</si>
  <si>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</si>
  <si>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</si>
  <si>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</si>
  <si>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</si>
  <si>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</si>
  <si>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</si>
  <si>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</si>
  <si>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</si>
  <si>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</si>
  <si>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</si>
  <si>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</si>
  <si>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</si>
  <si>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</si>
  <si>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</si>
  <si>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</si>
  <si>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</si>
  <si>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</si>
  <si>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</si>
  <si>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</si>
  <si>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</si>
  <si>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</si>
  <si>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</si>
  <si>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</si>
  <si>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</si>
  <si>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</si>
  <si>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</si>
  <si>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</si>
  <si>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</si>
  <si>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</si>
  <si>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</si>
  <si>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</si>
  <si>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</si>
  <si>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</si>
  <si>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</si>
  <si>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</si>
  <si>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</si>
  <si>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</si>
  <si>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</si>
  <si>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</si>
  <si>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</si>
  <si>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</si>
  <si>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</si>
  <si>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</si>
  <si>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</si>
  <si>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</si>
  <si>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</si>
  <si>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</si>
  <si>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</si>
  <si>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</si>
  <si>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</si>
  <si>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</si>
  <si>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</si>
  <si>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</si>
  <si>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</si>
  <si>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</si>
  <si>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</si>
  <si>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</si>
  <si>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</si>
  <si>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</si>
  <si>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</si>
  <si>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</si>
  <si>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</si>
  <si>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</si>
  <si>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</si>
  <si>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</si>
  <si>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</si>
  <si>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</si>
  <si>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</si>
  <si>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</si>
  <si>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</si>
  <si>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</si>
  <si>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</si>
  <si>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</si>
  <si>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</si>
  <si>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</si>
  <si>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</si>
  <si>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</si>
  <si>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</si>
  <si>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</si>
  <si>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</si>
  <si>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</si>
  <si>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</si>
  <si>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</si>
  <si>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</si>
  <si>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</si>
  <si>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</si>
  <si>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</si>
  <si>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</si>
  <si>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</si>
  <si>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</si>
  <si>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</si>
  <si>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</si>
  <si>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</si>
  <si>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</si>
  <si>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</si>
  <si>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</si>
  <si>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</si>
  <si>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</si>
  <si>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</si>
  <si>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</si>
  <si>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</si>
  <si>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</si>
  <si>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</si>
  <si>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</si>
  <si>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</si>
  <si>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</si>
  <si>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</si>
  <si>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</si>
  <si>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</si>
  <si>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</si>
  <si>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</si>
  <si>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</si>
  <si>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</si>
  <si>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</si>
  <si>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</si>
  <si>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</si>
  <si>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</si>
  <si>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</si>
  <si>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</si>
  <si>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</si>
  <si>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</si>
  <si>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</si>
  <si>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</si>
  <si>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</si>
  <si>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</si>
  <si>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</si>
  <si>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</si>
  <si>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</si>
  <si>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</si>
  <si>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</si>
  <si>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</si>
  <si>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</si>
  <si>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</si>
  <si>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</si>
  <si>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</si>
  <si>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</si>
  <si>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</si>
  <si>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</si>
  <si>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</si>
  <si>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</si>
  <si>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</si>
  <si>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</si>
  <si>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</si>
  <si>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</si>
  <si>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</si>
  <si>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</si>
  <si>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</si>
  <si>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</si>
  <si>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</si>
  <si>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</si>
  <si>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</si>
  <si>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</si>
  <si>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</si>
  <si>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</si>
  <si>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</si>
  <si>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</si>
  <si>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</si>
  <si>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</si>
  <si>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</si>
  <si>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</si>
  <si>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</si>
  <si>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</si>
  <si>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</si>
  <si>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</si>
  <si>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</si>
  <si>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</si>
  <si>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</si>
  <si>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</si>
  <si>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</si>
  <si>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</si>
  <si>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</si>
  <si>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</si>
  <si>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</si>
  <si>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</si>
  <si>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</si>
  <si>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</si>
  <si>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</si>
  <si>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</si>
  <si>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</si>
  <si>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</si>
  <si>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</si>
  <si>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</si>
  <si>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</si>
  <si>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</si>
  <si>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</si>
  <si>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</si>
  <si>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</si>
  <si>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</si>
  <si>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</si>
  <si>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</si>
  <si>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</si>
  <si>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</si>
  <si>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</si>
  <si>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</si>
  <si>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</si>
  <si>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</si>
  <si>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</si>
  <si>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</si>
  <si>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</si>
  <si>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</si>
  <si>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</si>
  <si>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</si>
  <si>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</si>
  <si>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</si>
  <si>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</si>
  <si>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</si>
  <si>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</si>
  <si>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</si>
  <si>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</si>
  <si>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</si>
  <si>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</si>
  <si>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</si>
  <si>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</si>
  <si>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</si>
  <si>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</si>
  <si>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</si>
  <si>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</si>
  <si>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</si>
  <si>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</si>
  <si>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</si>
  <si>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</si>
  <si>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</si>
  <si>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</si>
  <si>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</si>
  <si>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</si>
  <si>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</si>
  <si>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</si>
  <si>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</si>
  <si>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</si>
  <si>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</si>
  <si>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</si>
  <si>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</si>
  <si>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</si>
  <si>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</si>
  <si>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</si>
  <si>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</si>
  <si>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</si>
  <si>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</si>
  <si>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</si>
  <si>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</si>
  <si>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</si>
  <si>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</si>
  <si>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</si>
  <si>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</si>
  <si>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</si>
  <si>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</si>
  <si>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</si>
  <si>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</si>
  <si>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</si>
  <si>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</si>
  <si>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</si>
  <si>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</si>
  <si>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</si>
  <si>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</si>
  <si>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</si>
  <si>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</si>
  <si>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</si>
  <si>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</si>
  <si>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</si>
  <si>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</si>
  <si>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</si>
  <si>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</si>
  <si>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</si>
  <si>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</si>
  <si>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</si>
  <si>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</si>
  <si>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</si>
  <si>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</si>
  <si>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</si>
  <si>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</si>
  <si>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</si>
  <si>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</si>
  <si>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</si>
  <si>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</si>
  <si>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</si>
  <si>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</si>
  <si>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</si>
  <si>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</si>
  <si>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</si>
  <si>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</si>
  <si>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</si>
  <si>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</si>
  <si>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</si>
  <si>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</si>
  <si>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</si>
  <si>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</si>
  <si>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</si>
  <si>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</si>
  <si>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</si>
  <si>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</si>
  <si>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</si>
  <si>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</si>
  <si>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</si>
  <si>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</si>
  <si>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</si>
  <si>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</si>
  <si>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</si>
  <si>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</si>
  <si>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</si>
  <si>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</si>
  <si>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</si>
  <si>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</si>
  <si>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</si>
  <si>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</si>
  <si>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</si>
  <si>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</si>
  <si>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</si>
  <si>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</si>
  <si>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</si>
  <si>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</si>
  <si>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</si>
  <si>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</si>
  <si>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</si>
  <si>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</si>
  <si>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</si>
  <si>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</si>
  <si>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</si>
  <si>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</si>
  <si>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</si>
  <si>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</si>
  <si>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</si>
  <si>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</si>
  <si>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</si>
  <si>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</si>
  <si>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</si>
  <si>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</si>
  <si>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</si>
  <si>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</si>
  <si>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</si>
  <si>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</si>
  <si>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</si>
  <si>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</si>
  <si>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</si>
  <si>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</si>
  <si>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</si>
  <si>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</si>
  <si>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</si>
  <si>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</si>
  <si>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</si>
  <si>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</si>
  <si>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</si>
  <si>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</si>
  <si>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</si>
  <si>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</si>
  <si>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</si>
  <si>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</si>
  <si>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</si>
  <si>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</si>
  <si>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</si>
  <si>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</si>
  <si>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</si>
  <si>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</si>
  <si>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</si>
  <si>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</si>
  <si>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</si>
  <si>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</si>
  <si>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</si>
  <si>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</si>
  <si>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</si>
  <si>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</si>
  <si>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</si>
  <si>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</si>
  <si>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</si>
  <si>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</si>
  <si>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</si>
  <si>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</si>
  <si>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</si>
  <si>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</si>
  <si>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</si>
  <si>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</si>
  <si>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</si>
  <si>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</si>
  <si>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</si>
  <si>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</si>
  <si>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</si>
  <si>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</si>
  <si>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</si>
  <si>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</si>
  <si>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</si>
  <si>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</si>
  <si>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</si>
  <si>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</si>
  <si>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</si>
  <si>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</si>
  <si>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</si>
  <si>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</si>
  <si>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</si>
  <si>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</si>
  <si>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</si>
  <si>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</si>
  <si>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</si>
  <si>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</si>
  <si>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</si>
  <si>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</si>
  <si>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</si>
  <si>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</si>
  <si>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</si>
  <si>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</si>
  <si>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</si>
  <si>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</si>
  <si>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</si>
  <si>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</si>
  <si>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</si>
  <si>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</si>
  <si>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</si>
  <si>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</si>
  <si>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</si>
  <si>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</si>
  <si>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</si>
  <si>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</si>
  <si>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</si>
  <si>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</si>
  <si>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</si>
  <si>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</si>
  <si>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</si>
  <si>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</si>
  <si>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</si>
  <si>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</si>
  <si>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</si>
  <si>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</si>
  <si>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</si>
  <si>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</si>
  <si>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</si>
  <si>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</si>
  <si>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</si>
  <si>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</si>
  <si>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</si>
  <si>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</si>
  <si>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</si>
  <si>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</si>
  <si>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</si>
  <si>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</si>
  <si>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</si>
  <si>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</si>
  <si>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</si>
  <si>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</si>
  <si>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</si>
  <si>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</si>
  <si>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</si>
  <si>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</si>
  <si>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</si>
  <si>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</si>
  <si>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</si>
  <si>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</si>
  <si>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</si>
  <si>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</si>
  <si>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</si>
  <si>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</si>
  <si>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</si>
  <si>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</si>
  <si>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</si>
  <si>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</si>
  <si>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</si>
  <si>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</si>
  <si>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</si>
  <si>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</si>
  <si>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</si>
  <si>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</si>
  <si>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</si>
  <si>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</si>
  <si>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</si>
  <si>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</si>
  <si>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</si>
  <si>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</si>
  <si>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</si>
  <si>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</si>
  <si>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</si>
  <si>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</si>
  <si>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</si>
  <si>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</si>
  <si>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</si>
  <si>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</si>
  <si>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</si>
  <si>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</si>
  <si>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</si>
  <si>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</si>
  <si>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</si>
  <si>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</si>
  <si>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</si>
  <si>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</si>
  <si>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</si>
  <si>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</si>
  <si>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</si>
  <si>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</si>
  <si>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</si>
  <si>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</si>
  <si>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</si>
  <si>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</si>
  <si>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</si>
  <si>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</si>
  <si>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</si>
  <si>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</si>
  <si>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</si>
  <si>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</si>
  <si>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</si>
  <si>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</si>
  <si>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</si>
  <si>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</si>
  <si>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</si>
  <si>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</si>
  <si>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</si>
  <si>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</si>
  <si>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</si>
  <si>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</si>
  <si>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</si>
  <si>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</si>
  <si>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</si>
  <si>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</si>
  <si>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</si>
  <si>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</si>
  <si>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</si>
  <si>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</si>
  <si>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</si>
  <si>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</si>
  <si>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</si>
  <si>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</si>
  <si>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</si>
  <si>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</si>
  <si>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</si>
  <si>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</si>
  <si>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</si>
  <si>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</si>
  <si>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</si>
  <si>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</si>
  <si>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</si>
  <si>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</si>
  <si>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</si>
  <si>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</si>
  <si>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</si>
  <si>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</si>
  <si>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</si>
  <si>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</si>
  <si>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</si>
  <si>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</si>
  <si>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</si>
  <si>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</si>
  <si>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</si>
  <si>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</si>
  <si>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</si>
  <si>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</si>
  <si>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</si>
  <si>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</si>
  <si>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</si>
  <si>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</si>
  <si>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</si>
  <si>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</si>
  <si>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</si>
  <si>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</si>
  <si>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</si>
  <si>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</si>
  <si>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</si>
  <si>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</si>
  <si>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</si>
  <si>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</si>
  <si>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</si>
  <si>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</si>
  <si>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</si>
  <si>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</si>
  <si>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</si>
  <si>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</si>
  <si>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</si>
  <si>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</si>
  <si>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</si>
  <si>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</si>
  <si>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</si>
  <si>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</si>
  <si>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</si>
  <si>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</si>
  <si>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</si>
  <si>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</si>
  <si>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</si>
  <si>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</si>
  <si>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</si>
  <si>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</si>
  <si>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</si>
  <si>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</si>
  <si>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</si>
  <si>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</si>
  <si>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</si>
  <si>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</si>
  <si>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</si>
  <si>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</si>
  <si>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</si>
  <si>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</si>
  <si>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</si>
  <si>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</si>
  <si>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</si>
  <si>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</si>
  <si>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</si>
  <si>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</si>
  <si>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</si>
  <si>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</si>
  <si>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</si>
  <si>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</si>
  <si>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</si>
  <si>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</si>
  <si>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</si>
  <si>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</si>
  <si>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</si>
  <si>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</si>
  <si>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</si>
  <si>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</si>
  <si>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</si>
  <si>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</si>
  <si>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</si>
  <si>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</si>
  <si>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</si>
  <si>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</si>
  <si>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</si>
  <si>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</si>
  <si>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</si>
  <si>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</si>
  <si>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</si>
  <si>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</si>
  <si>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</si>
  <si>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</si>
  <si>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</si>
  <si>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</si>
  <si>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</si>
  <si>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</si>
  <si>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</si>
  <si>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</si>
  <si>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</si>
  <si>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</si>
  <si>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</si>
  <si>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</si>
  <si>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</si>
  <si>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</si>
  <si>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</si>
  <si>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</si>
  <si>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</si>
  <si>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</si>
  <si>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</si>
  <si>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</si>
  <si>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</si>
  <si>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</si>
  <si>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</si>
  <si>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</si>
  <si>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</si>
  <si>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</si>
  <si>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</si>
  <si>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</si>
  <si>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</si>
  <si>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</si>
  <si>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</si>
  <si>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</si>
  <si>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</si>
  <si>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</si>
  <si>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</si>
  <si>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</si>
  <si>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</si>
  <si>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</si>
  <si>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</si>
  <si>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</si>
  <si>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</si>
  <si>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</si>
  <si>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</si>
  <si>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</si>
  <si>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</si>
  <si>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</si>
  <si>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</si>
  <si>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</si>
  <si>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</si>
  <si>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</si>
  <si>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</si>
  <si>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</si>
  <si>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</si>
  <si>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</si>
  <si>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</si>
  <si>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</si>
  <si>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</si>
  <si>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</si>
  <si>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</si>
  <si>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</si>
  <si>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</si>
  <si>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</si>
  <si>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</si>
  <si>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</si>
  <si>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</si>
  <si>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</si>
  <si>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</si>
  <si>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</si>
  <si>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</si>
  <si>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</si>
  <si>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</si>
  <si>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</si>
  <si>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</si>
  <si>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</si>
  <si>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</si>
  <si>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</si>
  <si>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</si>
  <si>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</si>
  <si>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</si>
  <si>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</si>
  <si>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</si>
  <si>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</si>
  <si>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</si>
  <si>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</si>
  <si>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</si>
  <si>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</si>
  <si>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</si>
  <si>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</si>
  <si>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</si>
  <si>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</si>
  <si>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</si>
  <si>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</si>
  <si>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</si>
  <si>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</si>
  <si>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</si>
  <si>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</si>
  <si>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</si>
  <si>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</si>
  <si>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</si>
  <si>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</si>
  <si>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</si>
  <si>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</si>
  <si>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</si>
  <si>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</si>
  <si>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</si>
  <si>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</si>
  <si>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</si>
  <si>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</si>
  <si>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</si>
  <si>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</si>
  <si>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</si>
  <si>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</si>
  <si>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</si>
  <si>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</si>
  <si>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</si>
  <si>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</si>
  <si>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</si>
  <si>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</si>
  <si>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</si>
  <si>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</si>
  <si>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</si>
  <si>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</si>
  <si>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</si>
  <si>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</si>
  <si>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</si>
  <si>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</si>
  <si>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</si>
  <si>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</si>
  <si>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</si>
  <si>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</si>
  <si>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</si>
  <si>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</si>
  <si>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</si>
  <si>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</si>
  <si>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</si>
  <si>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</si>
  <si>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</si>
  <si>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</si>
  <si>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</si>
  <si>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</si>
  <si>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</si>
  <si>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</si>
  <si>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</si>
  <si>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</si>
  <si>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</si>
  <si>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</si>
  <si>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</si>
  <si>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</si>
  <si>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</si>
  <si>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</si>
  <si>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</si>
  <si>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</si>
  <si>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</si>
  <si>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</si>
  <si>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</si>
  <si>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</si>
  <si>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</si>
  <si>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</si>
  <si>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</si>
  <si>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</si>
  <si>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</si>
  <si>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</si>
  <si>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</si>
  <si>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</si>
  <si>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</si>
  <si>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</si>
  <si>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</si>
  <si>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</si>
  <si>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</si>
  <si>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</si>
  <si>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</si>
  <si>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</si>
  <si>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</si>
  <si>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</si>
  <si>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</si>
  <si>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</si>
  <si>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</si>
  <si>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</si>
  <si>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</si>
  <si>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</si>
  <si>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</si>
  <si>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</si>
  <si>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</si>
  <si>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</si>
  <si>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</si>
  <si>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</si>
  <si>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</si>
  <si>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</si>
  <si>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</si>
  <si>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</si>
  <si>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</si>
  <si>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</si>
  <si>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</si>
  <si>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</si>
  <si>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</si>
  <si>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</si>
  <si>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</si>
  <si>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</si>
  <si>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</si>
  <si>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</si>
  <si>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</si>
  <si>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</si>
  <si>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</si>
  <si>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</si>
  <si>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</si>
  <si>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</si>
  <si>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</si>
  <si>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</si>
  <si>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</si>
  <si>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</si>
  <si>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</si>
  <si>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</si>
  <si>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</si>
  <si>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</si>
  <si>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</si>
  <si>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</si>
  <si>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</si>
  <si>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</si>
  <si>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</si>
  <si>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</si>
  <si>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</si>
  <si>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</si>
  <si>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</si>
  <si>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</si>
  <si>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</si>
  <si>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</si>
  <si>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</si>
  <si>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</si>
  <si>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</si>
  <si>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</si>
  <si>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</si>
  <si>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</si>
  <si>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</si>
  <si>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</si>
  <si>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</si>
  <si>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</si>
  <si>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</si>
  <si>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</si>
  <si>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</si>
  <si>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</si>
  <si>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</si>
  <si>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</si>
  <si>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</si>
  <si>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</si>
  <si>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</si>
  <si>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</si>
  <si>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</si>
  <si>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</si>
  <si>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</si>
  <si>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</si>
  <si>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</si>
  <si>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</si>
  <si>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</si>
  <si>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</si>
  <si>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</si>
  <si>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</si>
  <si>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</si>
  <si>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</si>
  <si>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</si>
  <si>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</si>
  <si>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</si>
  <si>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</si>
  <si>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</si>
  <si>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</si>
  <si>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</si>
  <si>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</si>
  <si>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</si>
  <si>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</si>
  <si>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</si>
  <si>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</si>
  <si>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</si>
  <si>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</si>
  <si>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</si>
  <si>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</si>
  <si>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</si>
  <si>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</si>
  <si>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</si>
  <si>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</si>
  <si>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</si>
  <si>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</si>
  <si>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</si>
  <si>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</si>
  <si>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</si>
  <si>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</si>
  <si>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</si>
  <si>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</si>
  <si>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</si>
  <si>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</si>
  <si>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</si>
  <si>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</si>
  <si>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</si>
  <si>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</si>
  <si>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</si>
  <si>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</si>
  <si>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</si>
  <si>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</si>
  <si>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</si>
  <si>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</si>
  <si>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</si>
  <si>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</si>
  <si>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</si>
  <si>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</si>
  <si>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</si>
  <si>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</si>
  <si>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</si>
  <si>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</si>
  <si>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</si>
  <si>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</si>
  <si>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</si>
  <si>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</si>
  <si>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</si>
  <si>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</si>
  <si>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</si>
  <si>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</si>
  <si>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</si>
  <si>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</si>
  <si>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</si>
  <si>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</si>
  <si>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</si>
  <si>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</si>
  <si>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</si>
  <si>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</si>
  <si>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</si>
  <si>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</si>
  <si>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</si>
  <si>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</si>
  <si>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</si>
  <si>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</si>
  <si>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</si>
  <si>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</si>
  <si>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</si>
  <si>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</si>
  <si>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</si>
  <si>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</si>
  <si>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</si>
  <si>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</si>
  <si>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</si>
  <si>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</si>
  <si>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</si>
  <si>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</si>
  <si>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</si>
  <si>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</si>
  <si>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</si>
  <si>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</si>
  <si>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</si>
  <si>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</si>
  <si>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</si>
  <si>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</si>
  <si>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</si>
  <si>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</si>
  <si>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</si>
  <si>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</si>
  <si>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</si>
  <si>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</si>
  <si>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</si>
  <si>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</si>
  <si>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</si>
  <si>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</si>
  <si>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</si>
  <si>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</si>
  <si>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</si>
  <si>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</si>
  <si>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</si>
  <si>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</si>
  <si>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</si>
  <si>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</si>
  <si>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</si>
  <si>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</si>
  <si>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</si>
  <si>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</si>
  <si>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</si>
  <si>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</si>
  <si>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</si>
  <si>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</si>
  <si>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</si>
  <si>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</si>
  <si>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</si>
  <si>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</si>
  <si>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</si>
  <si>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</si>
  <si>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</si>
  <si>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</si>
  <si>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</si>
  <si>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</si>
  <si>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</si>
  <si>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</si>
  <si>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</si>
  <si>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</si>
  <si>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</si>
  <si>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</si>
  <si>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</si>
  <si>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</si>
  <si>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</si>
  <si>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</si>
  <si>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</si>
  <si>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</si>
  <si>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</si>
  <si>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</si>
  <si>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</si>
  <si>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</si>
  <si>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</si>
  <si>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</si>
  <si>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</si>
  <si>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</si>
  <si>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</si>
  <si>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</si>
  <si>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</si>
  <si>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</si>
  <si>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</si>
  <si>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</si>
  <si>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</si>
  <si>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</si>
  <si>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</si>
  <si>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</si>
  <si>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</si>
  <si>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</si>
  <si>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</si>
  <si>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</si>
  <si>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</si>
  <si>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</si>
  <si>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</si>
  <si>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</si>
  <si>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</si>
  <si>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</si>
  <si>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</si>
  <si>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</si>
  <si>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</si>
  <si>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</si>
  <si>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</si>
  <si>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</si>
  <si>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</si>
  <si>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</si>
  <si>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</si>
  <si>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</si>
  <si>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</si>
  <si>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</si>
  <si>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</si>
  <si>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</si>
  <si>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</si>
  <si>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</si>
  <si>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</si>
  <si>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</si>
  <si>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</si>
  <si>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</si>
  <si>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</si>
  <si>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</si>
  <si>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</si>
  <si>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</si>
  <si>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</si>
  <si>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</si>
  <si>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</si>
  <si>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</si>
  <si>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</si>
  <si>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</si>
  <si>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</si>
  <si>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</si>
  <si>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</si>
  <si>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</si>
  <si>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</si>
  <si>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</si>
  <si>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</si>
  <si>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</si>
  <si>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</si>
  <si>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</si>
  <si>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</si>
  <si>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</si>
  <si>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</si>
  <si>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</si>
  <si>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</si>
  <si>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</si>
  <si>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</si>
  <si>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</si>
  <si>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</si>
  <si>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</si>
  <si>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</si>
  <si>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</si>
  <si>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</si>
  <si>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</si>
  <si>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</si>
  <si>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</si>
  <si>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</si>
  <si>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</si>
  <si>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</si>
  <si>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</si>
  <si>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</si>
  <si>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</si>
  <si>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</si>
  <si>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</si>
  <si>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</si>
  <si>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</si>
  <si>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</si>
  <si>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</si>
  <si>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</si>
  <si>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</si>
  <si>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</si>
  <si>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</si>
  <si>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</si>
  <si>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</si>
  <si>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</si>
  <si>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</si>
  <si>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</si>
  <si>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</si>
  <si>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</si>
  <si>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</si>
  <si>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</si>
  <si>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</si>
  <si>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</si>
  <si>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</si>
  <si>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</si>
  <si>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</si>
  <si>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</si>
  <si>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</si>
  <si>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</si>
  <si>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</si>
  <si>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</si>
  <si>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</si>
  <si>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</si>
  <si>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</si>
  <si>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</si>
  <si>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</si>
  <si>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</si>
  <si>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</si>
  <si>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</si>
  <si>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</si>
  <si>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</si>
  <si>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</si>
  <si>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</si>
  <si>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</si>
  <si>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</si>
  <si>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</si>
  <si>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</si>
  <si>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</si>
  <si>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</si>
  <si>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</si>
  <si>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</si>
  <si>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</si>
  <si>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</si>
  <si>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</si>
  <si>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</si>
  <si>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</si>
  <si>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</si>
  <si>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</si>
  <si>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</si>
  <si>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</si>
  <si>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</si>
  <si>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</si>
  <si>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</si>
  <si>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</si>
  <si>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</si>
  <si>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</si>
  <si>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</si>
  <si>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</si>
  <si>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</si>
  <si>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</si>
  <si>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</si>
  <si>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</si>
  <si>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</si>
  <si>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</si>
  <si>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</si>
  <si>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</si>
  <si>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</si>
  <si>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</si>
  <si>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</si>
  <si>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</si>
  <si>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</si>
  <si>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</si>
  <si>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</si>
  <si>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</si>
  <si>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</si>
  <si>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</si>
  <si>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</si>
  <si>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</si>
  <si>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</si>
  <si>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</si>
  <si>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</si>
  <si>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</si>
  <si>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</si>
  <si>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</si>
  <si>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</si>
  <si>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</si>
  <si>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</si>
  <si>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</si>
  <si>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</si>
  <si>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</si>
  <si>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</si>
  <si>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</si>
  <si>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</si>
  <si>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</si>
  <si>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</si>
  <si>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</si>
  <si>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</si>
  <si>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</si>
  <si>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</si>
  <si>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</si>
  <si>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</si>
  <si>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</si>
  <si>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</si>
  <si>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</si>
  <si>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</si>
  <si>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</si>
  <si>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</si>
  <si>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</si>
  <si>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</si>
  <si>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</si>
  <si>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</si>
  <si>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</si>
  <si>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</si>
  <si>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</si>
  <si>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</si>
  <si>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</si>
  <si>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</si>
  <si>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</si>
  <si>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 xml:space="preserve">EM team on the way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</si>
</sst>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328.29935532407399</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45991.24778125</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0.17294328703428619</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45991.24778125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45991.24778125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45991.24778125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45991.24778125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45991.24778125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45991.24778125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45991.24778125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45991.24778125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45991.24778125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45991.24778125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45991.24778125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45991.24778125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45991.24778125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45991.24778125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45991.24778125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45991.24778125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45991.24778125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45991.24778125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45991.24778125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45991.24778125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45991.24778125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45991.24778125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45991.24778125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45991.24778125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45991.24778125</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166.24794328703865</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6.8603622685186565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0.49271180555660976</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45991.24778125</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9.7025462964666076E-3</v>
      </c>
      <c r="H7" s="100">
        <v>45991.22210648148</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45991.24778125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45991.24778125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45991.24778125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45991.24778125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45991.24778125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45991.24778125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45991.24778125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45991.24778125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45991.24778125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45991.24778125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45991.24778125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45991.24778125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45991.24778125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45991.24778125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45991.24778125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45991.24778125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45991.24778125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45991.24778125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45991.24778125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45991.24778125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45991.24778125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45991.24778125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45991.24778125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45991.24778125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45991.24778125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45991.24778125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45991.24778125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45991.24778125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45991.24778125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45991.24778125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45991.24778125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45991.24778125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45991.24778125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45991.24778125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45991.24778125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45991.24778125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45991.24778125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45991.24778125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45991.24778125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45991.24778125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45991.24778125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45991.24778125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45991.24778125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45991.24778125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45991.24778125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45991.24778125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45991.24778125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45991.24778125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45991.24778125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45991.24778125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45991.24778125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45991.24778125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45991.24778125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45991.24778125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45991.24778125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45991.24778125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45991.24778125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45991.24778125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45991.24778125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45991.24778125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45991.24778125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45991.24778125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45991.24778125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45991.24778125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45991.24778125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45991.24778125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45991.24778125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45991.24778125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45991.24778125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45991.24778125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45991.24778125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45991.24778125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45991.24778125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45991.24778125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45991.24778125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45991.24778125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45991.24778125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45991.24778125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45991.24778125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45991.24778125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45991.24778125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45991.24778125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45991.24778125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45991.24778125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45991.24778125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45991.24778125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45991.24778125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45991.24778125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45991.24778125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45991.24778125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45991.24778125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45991.24778125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45991.24778125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45991.24778125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45991.24778125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45991.24778125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45991.24778125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45991.24778125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45991.24778125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45991.24778125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45991.24778125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45991.24778125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45991.24778125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45991.24778125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45991.24778125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45991.24778125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45991.24778125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45991.24778125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45991.24778125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45991.24778125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45991.24778125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45991.24778125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45991.24778125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45991.24778125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45991.24778125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45991.24778125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45991.24778125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45991.24778125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45991.24778125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45991.24778125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45991.24778125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45991.24778125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45991.24778125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45991.24778125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45991.24778125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45991.24778125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45991.24778125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45991.24778125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45991.24778125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45991.24778125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45991.24778125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45991.24778125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45991.24778125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45991.24778125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45991.24778125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45991.24778125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45991.24778125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45991.24778125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45991.24778125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45991.24778125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45991.24778125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45991.24778125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45991.24778125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45991.24778125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45991.24778125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45991.24778125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45991.24778125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45991.24778125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45991.24778125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45991.24778125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45991.24778125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45991.24778125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45991.24778125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45991.24778125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45991.24778125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45991.24778125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45991.24778125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45991.24778125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45991.24778125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45991.24778125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45991.24778125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45991.24778125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45991.24778125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45991.24778125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45991.24778125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45991.24778125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45991.24778125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45991.24778125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45991.24778125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45991.24778125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45991.24778125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45991.24778125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45991.24778125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45991.24778125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45991.24778125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45991.24778125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45991.24778125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45991.24778125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45991.24778125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45991.24778125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45991.24778125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45991.24778125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45991.24778125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45991.24778125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45991.24778125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45991.24778125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45991.24778125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45991.24778125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45991.24778125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45991.24778125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45991.24778125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45991.24778125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45991.24778125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45991.24778125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45991.24778125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45991.24778125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45991.24778125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45991.24778125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45991.24778125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45991.24778125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45991.24778125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45991.24778125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45991.24778125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45991.24778125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45991.24778125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45991.24778125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45991.24778125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45991.24778125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45991.24778125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45991.24778125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45991.24778125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45991.24778125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45991.24778125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45991.24778125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45991.24778125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45991.24778125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45991.24778125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45991.24778125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45991.24778125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45991.24778125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45991.24778125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45991.24778125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45991.24778125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45991.24778125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45991.24778125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45991.24778125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45991.24778125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45991.24778125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45991.24778125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45991.24778125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45991.24778125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45991.24778125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45991.24778125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45991.24778125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45991.24778125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45991.24778125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45991.24778125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45991.24778125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45991.24778125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45991.24778125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45991.24778125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45991.24778125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45991.24778125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45991.24778125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45991.24778125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45991.24778125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45991.24778125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45991.24778125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45991.24778125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45991.24778125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45991.24778125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45991.24778125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45991.24778125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45991.24778125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45991.24778125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45991.24778125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45991.24778125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45991.24778125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45991.24778125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45991.24778125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45991.24778125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45991.24778125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45991.24778125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45991.24778125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45991.24778125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45991.24778125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45991.24778125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45991.24778125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45991.24778125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45991.24778125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45991.24778125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45991.24778125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45991.24778125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45991.24778125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45991.24778125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45991.24778125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45991.24778125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45991.24778125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45991.24778125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45991.24778125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45991.24778125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45991.24778125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45991.24778125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45991.24778125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45991.24778125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45991.24778125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45991.24778125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45991.24778125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45991.24778125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45991.24778125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45991.24778125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45991.24778125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45991.24778125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45991.24778125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45991.24778125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45991.24778125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45991.24778125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45991.24778125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45991.24778125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45991.24778125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45991.24778125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45991.24778125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45991.24778125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45991.24778125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45991.24778125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45991.24778125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45991.24778125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45991.24778125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45991.24778125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45991.24778125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45991.24778125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45991.24778125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45991.24778125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45991.24778125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45991.24778125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45991.24778125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45991.24778125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45991.24778125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45991.24778125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45991.24778125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45991.24778125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45991.24778125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45991.24778125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45991.24778125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45991.24778125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45991.24778125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45991.24778125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45991.24778125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45991.24778125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45991.24778125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45991.24778125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45991.24778125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45991.24778125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45991.24778125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45991.24778125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45991.24778125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45991.24778125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45991.24778125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45991.24778125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45991.24778125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45991.24778125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45991.24778125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45991.24778125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45991.24778125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45991.24778125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45991.24778125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45991.24778125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45991.24778125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45991.24778125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45991.24778125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45991.24778125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45991.24778125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45991.24778125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45991.24778125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45991.24778125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45991.24778125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45991.24778125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45991.24778125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45991.24778125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45991.24778125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45991.24778125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45991.24778125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45991.24778125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45991.24778125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45991.24778125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45991.24778125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45991.24778125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45991.24778125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45991.24778125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45991.24778125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45991.24778125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45991.24778125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45991.24778125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45991.24778125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45991.24778125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45991.24778125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45991.24778125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45991.24778125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45991.24778125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45991.24778125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45991.24778125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45991.24778125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45991.24778125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45991.24778125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45991.24778125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45991.24778125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45991.24778125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45991.24778125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45991.24778125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45991.24778125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45991.24778125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45991.24778125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45991.24778125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45991.24778125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45991.24778125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45991.24778125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45991.24778125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45991.24778125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45991.24778125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45991.24778125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45991.24778125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45991.24778125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45991.24778125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45991.24778125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45991.24778125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45991.24778125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45991.24778125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45991.24778125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45991.24778125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45991.24778125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45991.24778125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45991.24778125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45991.24778125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45991.24778125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45991.24778125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45991.24778125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45991.24778125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45991.24778125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45991.24778125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45991.24778125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45991.24778125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45991.24778125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45991.24778125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45991.24778125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45991.24778125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45991.24778125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45991.24778125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45991.24778125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45991.24778125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45991.24778125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45991.24778125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45991.24778125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45991.24778125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45991.24778125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45991.24778125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45991.24778125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45991.24778125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45991.24778125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45991.24778125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45991.24778125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45991.24778125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45991.24778125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45991.24778125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45991.24778125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45991.24778125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45991.24778125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45991.24778125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45991.24778125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45991.24778125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45991.24778125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45991.24778125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45991.24778125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45991.24778125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45991.24778125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45991.24778125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45991.24778125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45991.24778125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45991.24778125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45991.24778125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45991.24778125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45991.24778125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45991.24778125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45991.24778125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45991.24778125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45991.24778125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45991.24778125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45991.24778125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45991.24778125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45991.24778125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45991.24778125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45991.24778125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45991.24778125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45991.24778125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45991.24778125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45991.24778125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45991.24778125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45991.24778125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45991.24778125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45991.24778125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45991.24778125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45991.24778125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45991.24778125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45991.24778125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45991.24778125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45991.24778125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45991.24778125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45991.24778125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45991.24778125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45991.24778125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45991.24778125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45991.24778125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45991.24778125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45991.24778125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45991.24778125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45991.24778125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45991.24778125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45991.24778125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45991.24778125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45991.24778125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45991.24778125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45991.24778125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45991.24778125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45991.24778125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45991.24778125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45991.24778125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45991.24778125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45991.24778125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45991.24778125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45991.24778125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45991.24778125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45991.24778125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45991.24778125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45991.24778125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45991.24778125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45991.24778125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45991.24778125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45991.24778125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45991.24778125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45991.24778125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45991.24778125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45991.24778125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45991.24778125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45991.24778125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45991.24778125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45991.24778125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45991.24778125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45991.24778125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45991.24778125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45991.24778125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45991.24778125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45991.24778125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45991.24778125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45991.24778125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45991.24778125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45991.24778125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45991.24778125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45991.24778125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45991.24778125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45991.24778125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45991.24778125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45991.24778125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45991.24778125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45991.24778125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45991.24778125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45991.24778125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45991.24778125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45991.24778125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45991.24778125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45991.24778125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45991.24778125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45991.24778125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45991.24778125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45991.24778125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45991.24778125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45991.24778125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45991.24778125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45991.24778125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45991.24778125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45991.24778125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45991.24778125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45991.24778125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45991.24778125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45991.24778125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45991.24778125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45991.24778125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45991.24778125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45991.24778125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45991.24778125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45991.24778125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45991.24778125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45991.24778125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45991.24778125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45991.24778125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45991.24778125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45991.24778125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45991.24778125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45991.24778125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45991.24778125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45991.24778125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45991.24778125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45991.24778125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45991.24778125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45991.24778125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45991.24778125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45991.24778125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45991.24778125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45991.24778125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45991.24778125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45991.24778125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45991.24778125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45991.24778125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45991.24778125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45991.24778125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45991.24778125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45991.24778125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45991.24778125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45991.24778125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45991.24778125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45991.24778125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45991.24778125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45991.24778125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45991.24778125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45991.24778125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45991.24778125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45991.24778125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45991.24778125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45991.24778125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45991.24778125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45991.24778125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45991.24778125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45991.24778125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45991.24778125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45991.24778125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45991.24778125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45991.24778125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45991.24778125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45991.24778125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45991.24778125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45991.24778125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45991.24778125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45991.24778125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45991.24778125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45991.24778125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45991.24778125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45991.24778125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45991.24778125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45991.24778125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45991.24778125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45991.24778125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45991.24778125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45991.24778125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45991.24778125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45991.24778125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45991.24778125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45991.24778125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45991.24778125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45991.24778125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45991.24778125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45991.24778125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45991.24778125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45991.24778125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45991.24778125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45991.24778125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45991.24778125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45991.24778125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45991.24778125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45991.24778125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45991.24778125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45991.24778125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45991.24778125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45991.24778125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45991.24778125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45991.24778125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45991.24778125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45991.24778125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45991.24778125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45991.24778125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45991.24778125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45991.24778125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45991.24778125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45991.24778125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45991.24778125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45991.24778125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45991.24778125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45991.24778125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45991.24778125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45991.24778125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45991.24778125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45991.24778125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45991.24778125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45991.24778125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45991.24778125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45991.24778125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45991.24778125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45991.24778125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45991.24778125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45991.24778125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45991.24778125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45991.24778125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45991.24778125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45991.24778125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45991.24778125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45991.24778125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45991.24778125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45991.24778125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45991.24778125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45991.24778125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45991.24778125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45991.24778125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45991.24778125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45991.24778125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45991.24778125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45991.24778125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45991.24778125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45991.24778125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45991.24778125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45991.24778125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45991.24778125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45991.24778125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45991.24778125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45991.24778125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45991.24778125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45991.24778125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45991.24778125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45991.24778125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45991.24778125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45991.24778125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45991.24778125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45991.24778125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45991.24778125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45991.24778125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45991.24778125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45991.24778125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45991.24778125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45991.24778125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45991.24778125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45991.24778125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45991.24778125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45991.24778125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45991.24778125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45991.24778125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45991.24778125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45991.24778125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45991.24778125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45991.24778125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45991.24778125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45991.24778125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45991.24778125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45991.24778125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45991.24778125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45991.24778125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45991.24778125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45991.24778125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45991.24778125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45991.24778125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45991.24778125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45991.24778125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45991.24778125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45991.24778125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45991.24778125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45991.24778125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45991.24778125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45991.24778125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45991.24778125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45991.24778125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45991.24778125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45991.24778125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45991.24778125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45991.24778125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45991.24778125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45991.24778125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45991.24778125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45991.24778125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45991.24778125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45991.24778125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45991.24778125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45991.24778125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45991.24778125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45991.24778125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45991.24778125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45991.24778125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45991.24778125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45991.24778125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45991.24778125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45991.24778125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45991.24778125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45991.24778125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45991.24778125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45991.24778125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45991.24778125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45991.24778125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45991.24778125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45991.24778125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45991.24778125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45991.24778125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45991.24778125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45991.24778125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45991.24778125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45991.24778125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45991.24778125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45991.24778125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45991.24778125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45991.24778125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45991.24778125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45991.24778125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45991.24778125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45991.24778125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45991.24778125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45991.24778125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45991.24778125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45991.24778125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45991.24778125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45991.24778125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45991.24778125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45991.24778125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45991.24778125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45991.24778125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45991.24778125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45991.24778125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45991.24778125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45991.24778125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45991.24778125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45991.24778125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45991.24778125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45991.24778125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45991.24778125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45991.24778125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45991.24778125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45991.24778125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45991.24778125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45991.24778125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45991.24778125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45991.24778125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45991.24778125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45991.24778125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45991.24778125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45991.24778125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45991.24778125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45991.24778125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45991.24778125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45991.24778125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45991.24778125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45991.24778125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45991.24778125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45991.24778125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45991.24778125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45991.24778125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45991.24778125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45991.24778125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45991.24778125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45991.24778125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45991.24778125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45991.24778125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45991.24778125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45991.24778125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45991.24778125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45991.24778125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45991.24778125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45991.24778125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45991.24778125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45991.24778125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45991.24778125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45991.24778125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45991.24778125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45991.24778125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45991.24778125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45991.24778125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45991.24778125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45991.24778125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45991.24778125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45991.24778125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45991.24778125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45991.24778125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45991.24778125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45991.24778125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45991.24778125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45991.24778125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45991.24778125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45991.24778125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45991.24778125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45991.24778125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45991.24778125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45991.24778125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45991.24778125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45991.24778125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45991.24778125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45991.24778125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45991.24778125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45991.24778125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45991.24778125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45991.24778125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45991.24778125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45991.24778125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45991.24778125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45991.24778125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45991.24778125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45991.24778125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45991.24778125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45991.24778125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45991.24778125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45991.24778125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45991.24778125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45991.24778125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45991.24778125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45991.24778125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45991.24778125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45991.24778125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45991.24778125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45991.24778125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45991.24778125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45991.24778125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45991.24778125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45991.24778125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45991.24778125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45991.24778125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45991.24778125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45991.24778125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45991.24778125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45991.24778125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45991.24778125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45991.24778125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45991.24778125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45991.24778125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45991.24778125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45991.24778125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45991.24778125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45991.24778125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45991.24778125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45991.24778125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45991.24778125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45991.24778125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45991.24778125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45991.24778125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45991.24778125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45991.24778125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45991.24778125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45991.24778125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45991.24778125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45991.24778125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45991.24778125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45991.24778125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45991.24778125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45991.24778125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45991.24778125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45991.24778125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45991.24778125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45991.24778125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45991.24778125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45991.24778125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45991.24778125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45991.24778125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45991.24778125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45991.24778125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45991.24778125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45991.24778125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45991.24778125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45991.24778125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45991.24778125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45991.24778125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45991.24778125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45991.24778125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45991.24778125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45991.24778125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45991.24778125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45991.24778125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45991.24778125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45991.24778125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45991.24778125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45991.24778125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45991.24778125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45991.24778125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45991.24778125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45991.24778125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45991.24778125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45991.24778125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45991.24778125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45991.24778125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45991.24778125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45991.24778125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45991.24778125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45991.24778125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45991.24778125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45991.24778125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45991.24778125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45991.24778125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45991.24778125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45991.24778125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45991.24778125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45991.24778125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45991.24778125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45991.24778125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45991.24778125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45991.24778125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45991.24778125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45991.24778125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45991.24778125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45991.24778125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45991.24778125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45991.24778125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45991.24778125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45991.24778125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45991.24778125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45991.24778125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45991.24778125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45991.24778125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45991.24778125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45991.24778125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45991.24778125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45991.24778125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45991.24778125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45991.24778125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45991.24778125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45991.24778125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45991.24778125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45991.24778125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45991.24778125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45991.24778125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45991.24778125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45991.24778125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45991.24778125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45991.24778125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45991.24778125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45991.24778125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45991.24778125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45991.24778125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45991.24778125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45991.24778125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45991.24778125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45991.24778125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45991.24778125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45991.24778125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45991.24778125</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287.76706365740392</v>
      </c>
      <c r="H2" s="92">
        <v>45703.474768518521</v>
      </c>
      <c r="I2" s="92" t="str">
        <f>IFERROR(VLOOKUP(D2,DB!A:F,6,0),"")</f>
        <v>SCECO</v>
      </c>
      <c r="J2" s="92" t="str">
        <f>IFERROR(VLOOKUP(D2,DB!A:G,7,0),"")</f>
        <v>Dead</v>
      </c>
      <c r="K2" s="94" t="s">
        <v>39203</v>
      </c>
      <c r="L2" s="88" t="str">
        <f>IFERROR(VLOOKUP(D2,DB!A:I,9,0),"")</f>
        <v>Latis</v>
      </c>
    </row>
    <row r="3" spans="1:16" ht="15" customHeight="1">
      <c r="A3" s="110"/>
      <c r="B3" s="110" t="str">
        <f>IFERROR(VLOOKUP(D3,DB!A:K,11,0),"")</f>
        <v/>
      </c>
      <c r="C3" s="90"/>
      <c r="D3" s="88"/>
      <c r="E3" s="91"/>
      <c r="F3" s="92"/>
      <c r="G3" s="93">
        <f t="shared" ref="G3:G41" ca="1" si="0">IFERROR(NOW()-F3,"")</f>
        <v>45991.24778125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45991.24778125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45991.24778125</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45991.24778125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45991.24778125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45991.24778125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45991.24778125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45991.24778125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45991.24778125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45991.24778125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45991.24778125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45991.24778125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45991.24778125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45991.24778125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45991.24778125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45991.24778125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45991.24778125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45991.24778125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45991.24778125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45991.24778125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45991.24778125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45991.24778125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45991.24778125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45991.24778125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45991.24778125</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45991.24778125</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45991.24778125</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45991.24778125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45991.24778125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45991.24778125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45991.24778125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45991.24778125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45991.24778125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45991.24778125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45991.24778125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45991.24778125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45991.24778125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45991.24778125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45991.24778125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45991.24778125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45991.24778125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45991.24778125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45991.24778125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45991.24778125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45991.24778125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45991.24778125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45991.24778125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45991.24778125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45991.24778125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45991.24778125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45991.24778125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45991.24778125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45991.24778125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45991.24778125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45991.24778125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45991.24778125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45991.24778125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45991.24778125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45991.24778125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45991.24778125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45991.24778125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45991.24778125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45991.24778125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45991.24778125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45991.24778125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45991.24778125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45991.24778125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45991.24778125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45991.24778125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45991.24778125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45991.24778125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45991.24778125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45991.24778125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45991.24778125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45991.24778125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45991.24778125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45991.24778125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45991.24778125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45991.24778125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45991.24778125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45991.24778125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45991.24778125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45991.24778125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45991.24778125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45991.24778125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45991.24778125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45991.24778125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45991.24778125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45991.24778125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45991.24778125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45991.24778125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45991.24778125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45991.24778125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45991.24778125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45991.24778125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45991.24778125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45991.24778125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45991.24778125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45991.24778125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45991.24778125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45991.24778125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45991.24778125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45991.24778125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45991.24778125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45991.24778125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45991.24778125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45991.24778125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45991.24778125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45991.24778125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45991.24778125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45991.24778125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45991.24778125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45991.24778125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45991.24778125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45991.24778125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45991.24778125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45991.24778125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45991.24778125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45991.24778125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45991.24778125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45991.24778125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45991.24778125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45991.24778125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45991.24778125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45991.24778125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45991.24778125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45991.24778125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45991.24778125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45991.24778125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45991.24778125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45991.24778125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45991.24778125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45991.24778125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45991.24778125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45991.24778125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45991.24778125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45991.24778125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45991.24778125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45991.24778125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45991.24778125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45991.24778125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45991.24778125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45991.24778125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45991.24778125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45991.24778125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45991.24778125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45991.24778125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45991.24778125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45991.24778125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45991.24778125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45991.24778125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45991.24778125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45991.24778125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45991.24778125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45991.24778125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45991.24778125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45991.24778125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45991.24778125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45991.24778125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45991.24778125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45991.24778125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45991.24778125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45991.24778125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45991.24778125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45991.24778125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45991.24778125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45991.24778125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45991.24778125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45991.24778125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45991.24778125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45991.24778125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45991.24778125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45991.24778125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45991.24778125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45991.24778125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45991.24778125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45991.24778125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45991.24778125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45991.24778125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45991.24778125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45991.24778125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45991.24778125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45991.24778125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45991.24778125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45991.24778125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45991.24778125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45991.24778125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45991.24778125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45991.24778125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45991.24778125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45991.24778125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45991.24778125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45991.24778125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45991.24778125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45991.24778125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45991.24778125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45991.24778125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45991.24778125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45991.24778125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45991.24778125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45991.24778125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45991.24778125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45991.24778125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45991.24778125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45991.24778125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45991.24778125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45991.24778125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45991.24778125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45991.24778125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45991.24778125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45991.24778125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45991.24778125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45991.24778125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45991.24778125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45991.24778125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45991.24778125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45991.24778125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45991.24778125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45991.24778125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45991.24778125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45991.24778125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45991.24778125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45991.24778125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45991.24778125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45991.24778125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45991.24778125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45991.24778125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45991.24778125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45991.24778125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45991.24778125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45991.24778125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45991.24778125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45991.24778125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45991.24778125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45991.24778125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45991.24778125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45991.24778125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45991.24778125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45991.24778125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45991.24778125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45991.24778125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45991.24778125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45991.24778125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45991.24778125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45991.24778125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45991.24778125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45991.24778125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45991.24778125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45991.24778125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45991.24778125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45991.24778125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45991.24778125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45991.24778125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45991.24778125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45991.24778125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45991.24778125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45991.24778125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45991.24778125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45991.24778125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45991.24778125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45991.24778125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45991.24778125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45991.24778125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45991.24778125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45991.24778125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45991.24778125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45991.24778125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45991.24778125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45991.24778125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45991.24778125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45991.24778125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45991.24778125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45991.24778125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45991.24778125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45991.24778125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45991.24778125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45991.24778125</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K12" sqref="K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99.415721064811805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39111</v>
      </c>
      <c r="F3" s="38">
        <v>45926.188877314817</v>
      </c>
      <c r="G3" s="105">
        <f t="shared" ref="G3" ca="1" si="0">IFERROR(NOW()-F3,"")</f>
        <v>65.05890393518348</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39111</v>
      </c>
      <c r="F4" s="107">
        <v>45948.661111111112</v>
      </c>
      <c r="G4" s="108">
        <f t="shared" ref="G4" ca="1" si="1">IFERROR(NOW()-F4,"")</f>
        <v>42.586670138887712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9.8744826388865476</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0.26787384258932434</v>
      </c>
      <c r="H6" s="38">
        <v>45990.988067129627</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37814</v>
      </c>
      <c r="E7" s="37" t="s">
        <v>39106</v>
      </c>
      <c r="F7" s="38">
        <v>45991.227939814817</v>
      </c>
      <c r="G7" s="138">
        <f ca="1">IFERROR(NOW()-F7,"")</f>
        <v>1.9841435183479916E-2</v>
      </c>
      <c r="H7" s="38">
        <v>45991.02034722222</v>
      </c>
      <c r="I7" s="37" t="str">
        <f>IFERROR(VLOOKUP(D7,DB!A:F,6,0),"")</f>
        <v>SCECO</v>
      </c>
      <c r="J7" s="37" t="str">
        <f>IFERROR(VLOOKUP(D7,DB!A:G,7,0),"")</f>
        <v>Dead</v>
      </c>
      <c r="K7" s="37" t="s">
        <v>39215</v>
      </c>
      <c r="L7" s="37" t="str">
        <f>IFERROR(VLOOKUP(D7,DB!A:I,9,0),"")</f>
        <v>Latis</v>
      </c>
    </row>
    <row r="8" spans="1:13">
      <c r="A8" s="37"/>
      <c r="B8" s="37" t="str">
        <f>IFERROR(VLOOKUP(D8,DB!A:K,11,0),"")</f>
        <v>R5</v>
      </c>
      <c r="C8" s="37">
        <v>2</v>
      </c>
      <c r="D8" s="106" t="s">
        <v>38371</v>
      </c>
      <c r="E8" s="37" t="s">
        <v>39106</v>
      </c>
      <c r="F8" s="38"/>
      <c r="G8" s="138">
        <f ca="1">IFERROR(NOW()-F8,"")</f>
        <v>45991.24778125</v>
      </c>
      <c r="H8" s="38">
        <v>45991.239652777775</v>
      </c>
      <c r="I8" s="37" t="str">
        <f>IFERROR(VLOOKUP(D8,DB!A:F,6,0),"")</f>
        <v>SCECO</v>
      </c>
      <c r="J8" s="37" t="str">
        <f>IFERROR(VLOOKUP(D8,DB!A:G,7,0),"")</f>
        <v>No BB Shifted</v>
      </c>
      <c r="K8" s="37" t="s">
        <v>39216</v>
      </c>
      <c r="L8" s="37" t="str">
        <f>IFERROR(VLOOKUP(D8,DB!A:I,9,0),"")</f>
        <v>Latis</v>
      </c>
    </row>
    <row r="9" spans="1:13">
      <c r="A9" s="37"/>
      <c r="B9" s="37" t="str">
        <f>IFERROR(VLOOKUP(D9,DB!A:K,11,0),"")</f>
        <v/>
      </c>
      <c r="C9" s="37"/>
      <c r="D9" s="155"/>
      <c r="E9" s="37"/>
      <c r="F9" s="38"/>
      <c r="G9" s="138">
        <f ca="1">IFERROR(NOW()-F9,"")</f>
        <v>45991.24778125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45991.24778125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45991.24778125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45991.24778125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45991.24778125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45991.24778125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45991.24778125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45991.24778125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45991.24778125</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45991.24778125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45991.24778125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45991.24778125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45991.24778125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45991.24778125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45991.24778125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45991.24778125</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45991.24778125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45991.24778125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45991.24778125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45991.24778125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45991.24778125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45991.24778125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45991.24778125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45991.24778125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45991.24778125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45991.24778125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45991.24778125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45991.24778125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45991.24778125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45991.24778125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45991.24778125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45991.24778125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45991.24778125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45991.24778125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45991.24778125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45991.24778125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45991.24778125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45991.24778125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45991.24778125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45991.24778125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45991.24778125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45991.24778125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45991.24778125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45991.24778125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45991.24778125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45991.24778125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45991.24778125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45991.24778125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45991.24778125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45991.24778125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45991.24778125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45991.24778125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45991.24778125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45991.24778125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45991.24778125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45991.24778125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45991.24778125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45991.24778125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45991.24778125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45991.24778125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45991.24778125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45991.24778125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45991.24778125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45991.24778125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45991.24778125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45991.24778125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45991.24778125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45991.24778125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45991.24778125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45991.24778125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45991.24778125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45991.24778125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45991.24778125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45991.24778125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45991.24778125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45991.24778125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45991.24778125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45991.24778125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45991.24778125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45991.24778125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45991.24778125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45991.24778125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45991.24778125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45991.24778125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45991.24778125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45991.24778125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45991.24778125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45991.24778125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45991.24778125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45991.24778125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45991.24778125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45991.24778125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45991.24778125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45991.24778125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45991.24778125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45991.24778125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45991.24778125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45991.24778125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45991.24778125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45991.24778125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45991.24778125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45991.24778125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45991.24778125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45991.24778125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45991.24778125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45991.24778125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45991.24778125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45991.24778125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45991.24778125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45991.24778125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45991.24778125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45991.24778125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45991.24778125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45991.24778125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45991.24778125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45991.24778125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45991.24778125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45991.24778125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45991.24778125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45991.24778125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45991.24778125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45991.24778125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45991.24778125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45991.24778125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45991.24778125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45991.24778125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45991.24778125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45991.24778125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45991.24778125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45991.24778125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45991.24778125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45991.24778125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45991.24778125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45991.24778125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45991.24778125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45991.24778125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45991.24778125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45991.24778125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45991.24778125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45991.24778125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45991.24778125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45991.24778125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45991.24778125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45991.24778125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45991.24778125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45991.24778125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45991.24778125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45991.24778125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45991.24778125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45991.24778125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45991.24778125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45991.24778125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45991.24778125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45991.24778125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45991.24778125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45991.24778125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45991.24778125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45991.24778125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45991.24778125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45991.24778125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45991.24778125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45991.24778125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45991.24778125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45991.24778125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45991.24778125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45991.24778125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45991.24778125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45991.24778125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45991.24778125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45991.24778125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45991.24778125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45991.24778125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45991.24778125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45991.24778125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45991.24778125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45991.24778125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45991.24778125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45991.24778125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45991.24778125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45991.24778125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45991.24778125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45991.24778125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45991.24778125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45991.24778125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45991.24778125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45991.24778125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45991.24778125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45991.24778125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45991.24778125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45991.24778125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45991.24778125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45991.24778125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45991.24778125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45991.24778125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45991.24778125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45991.24778125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45991.24778125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45991.24778125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45991.24778125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45991.24778125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45991.24778125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45991.24778125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45991.24778125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45991.24778125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45991.24778125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45991.24778125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45991.24778125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45991.24778125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45991.24778125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45991.24778125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45991.24778125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45991.24778125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45991.24778125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45991.24778125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45991.24778125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45991.24778125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45991.24778125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45991.24778125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45991.24778125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45991.24778125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45991.24778125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45991.24778125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45991.24778125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45991.24778125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45991.24778125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45991.24778125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45991.24778125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45991.24778125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45991.24778125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45991.24778125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45991.24778125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45991.24778125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45991.24778125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45991.24778125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45991.24778125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45991.24778125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45991.24778125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45991.24778125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45991.24778125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45991.24778125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45991.24778125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45991.24778125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45991.24778125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45991.24778125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45991.24778125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45991.24778125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45991.24778125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45991.24778125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45991.24778125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45991.24778125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45991.24778125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45991.24778125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45991.24778125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45991.24778125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45991.24778125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45991.24778125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45991.24778125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45991.24778125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45991.24778125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45991.24778125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45991.24778125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45991.24778125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45991.24778125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45991.24778125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45991.24778125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45991.24778125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45991.24778125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45991.24778125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45991.24778125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45991.24778125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45991.24778125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45991.24778125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45991.24778125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45991.24778125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45991.24778125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45991.24778125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45991.24778125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45991.24778125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45991.24778125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45991.24778125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45991.24778125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45991.24778125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45991.24778125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45991.24778125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45991.24778125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45991.24778125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45991.24778125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45991.24778125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45991.24778125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45991.24778125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45991.24778125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45991.24778125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45991.24778125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45991.24778125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45991.24778125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45991.24778125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45991.24778125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45991.24778125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45991.24778125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45991.24778125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45991.24778125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45991.24778125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45991.24778125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45991.24778125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45991.24778125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45991.24778125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45991.24778125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45991.24778125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45991.24778125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45991.24778125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45991.24778125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45991.24778125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45991.24778125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45991.24778125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45991.24778125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45991.24778125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45991.24778125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45991.24778125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45991.24778125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45991.24778125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45991.24778125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45991.24778125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45991.24778125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45991.24778125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45991.24778125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45991.24778125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45991.24778125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45991.24778125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45991.24778125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45991.24778125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45991.24778125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45991.24778125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45991.24778125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45991.24778125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45991.24778125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45991.24778125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45991.24778125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45991.24778125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45991.24778125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45991.24778125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45991.24778125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45991.24778125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45991.24778125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45991.24778125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45991.24778125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45991.24778125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45991.24778125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45991.24778125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45991.24778125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45991.24778125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45991.24778125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45991.24778125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45991.24778125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45991.24778125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45991.24778125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45991.24778125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45991.24778125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45991.24778125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45991.24778125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45991.24778125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45991.24778125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45991.24778125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45991.24778125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45991.24778125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45991.24778125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45991.24778125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45991.24778125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45991.24778125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45991.24778125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45991.24778125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45991.24778125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45991.24778125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45991.24778125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45991.24778125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45991.24778125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45991.24778125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45991.24778125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45991.24778125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45991.24778125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45991.24778125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45991.24778125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45991.24778125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45991.24778125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45991.24778125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45991.24778125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45991.24778125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45991.24778125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45991.24778125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45991.24778125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45991.24778125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45991.24778125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45991.24778125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45991.24778125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45991.24778125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45991.24778125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45991.24778125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45991.24778125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45991.24778125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45991.24778125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45991.24778125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45991.24778125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45991.24778125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45991.24778125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45991.24778125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45991.24778125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45991.24778125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45991.24778125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45991.24778125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45991.24778125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45991.24778125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45991.24778125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45991.24778125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45991.24778125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45991.24778125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45991.24778125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45991.24778125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45991.24778125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45991.24778125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45991.24778125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45991.24778125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45991.24778125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45991.24778125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45991.24778125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45991.24778125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45991.24778125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45991.24778125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45991.24778125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45991.24778125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45991.24778125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45991.24778125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45991.24778125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45991.24778125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45991.24778125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45991.24778125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45991.24778125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45991.24778125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45991.24778125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45991.24778125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45991.24778125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45991.24778125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45991.24778125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45991.24778125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45991.24778125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45991.24778125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45991.24778125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45991.24778125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45991.24778125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45991.24778125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45991.24778125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45991.24778125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45991.24778125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45991.24778125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45991.24778125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45991.24778125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45991.24778125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45991.24778125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45991.24778125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45991.24778125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45991.24778125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45991.24778125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45991.24778125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45991.24778125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45991.24778125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45991.24778125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45991.24778125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45991.24778125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45991.24778125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45991.24778125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45991.24778125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45991.24778125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45991.24778125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45991.24778125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45991.24778125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45991.24778125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45991.24778125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45991.24778125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45991.24778125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45991.24778125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45991.24778125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45991.24778125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45991.24778125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45991.24778125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45991.24778125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45991.24778125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45991.24778125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45991.24778125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45991.24778125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45991.24778125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45991.24778125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45991.24778125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45991.24778125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45991.24778125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45991.24778125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45991.24778125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45991.24778125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45991.24778125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45991.24778125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45991.24778125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45991.24778125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45991.24778125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45991.24778125</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45991.24778125</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2025-11-30T02:56:59Z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