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13" documentId="120_S{2AC9BD13-BADA-5192-A53E-5A8FF88502F6}" xr6:coauthVersionLast="47" xr6:coauthVersionMax="47" xr10:uidLastSave="{A54B41EB-0050-4CE6-8452-7942006B1A85}"/>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5"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<sst xmlns="http://schemas.openxmlformats.org/spreadsheetml/2006/main" count="180300" uniqueCount="39133">
  <si>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</si>
  <si>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</si>
  <si>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</si>
  <si>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</si>
  <si>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</si>
  <si>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</si>
  <si>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</si>
  <si>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</si>
  <si>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</si>
  <si>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</si>
  <si>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</si>
  <si>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</si>
  <si>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</si>
  <si>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</si>
  <si>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</si>
  <si>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</si>
  <si>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</si>
  <si>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</si>
  <si>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</si>
  <si>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</si>
  <si>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</si>
  <si>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</si>
  <si>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</si>
  <si>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</si>
  <si>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</si>
  <si>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</si>
  <si>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</si>
  <si>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</si>
  <si>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</si>
  <si>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</si>
  <si>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</si>
  <si>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</si>
  <si>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</si>
  <si>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</si>
  <si>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</si>
  <si>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</si>
  <si>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</si>
  <si>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</si>
  <si>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</si>
  <si>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</si>
  <si>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</si>
  <si>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</si>
  <si>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</si>
  <si>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</si>
  <si>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</si>
  <si>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</si>
  <si>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</si>
  <si>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</si>
  <si>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</si>
  <si>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</si>
  <si>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</si>
  <si>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</si>
  <si>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</si>
  <si>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</si>
  <si>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</si>
  <si>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</si>
  <si>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</si>
  <si>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</si>
  <si>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</si>
  <si>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</si>
  <si>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</si>
  <si>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</si>
  <si>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</si>
  <si>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</si>
  <si>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</si>
  <si>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</si>
  <si>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</si>
  <si>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</si>
  <si>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</si>
  <si>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</si>
  <si>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</si>
  <si>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</si>
  <si>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</si>
  <si>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</si>
  <si>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</si>
  <si>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</si>
  <si>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</si>
  <si>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</si>
  <si>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</si>
  <si>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</si>
  <si>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</si>
  <si>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</si>
  <si>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</si>
  <si>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</si>
  <si>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</si>
  <si>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</si>
  <si>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</si>
  <si>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</si>
  <si>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</si>
  <si>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</si>
  <si>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</si>
  <si>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</si>
  <si>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</si>
  <si>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</si>
  <si>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</si>
  <si>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</si>
  <si>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</si>
  <si>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</si>
  <si>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</si>
  <si>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</si>
  <si>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</si>
  <si>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</si>
  <si>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</si>
  <si>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</si>
  <si>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</si>
  <si>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</si>
  <si>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</si>
  <si>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</si>
  <si>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</si>
  <si>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</si>
  <si>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</si>
  <si>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</si>
  <si>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</si>
  <si>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</si>
  <si>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</si>
  <si>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</si>
  <si>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</si>
  <si>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</si>
  <si>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</si>
  <si>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</si>
  <si>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</si>
  <si>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</si>
  <si>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</si>
  <si>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</si>
  <si>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</si>
  <si>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</si>
  <si>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</si>
  <si>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</si>
  <si>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</si>
  <si>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</si>
  <si>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</si>
  <si>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</si>
  <si>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</si>
  <si>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</si>
  <si>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</si>
  <si>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</si>
  <si>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</si>
  <si>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</si>
  <si>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</si>
  <si>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</si>
  <si>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</si>
  <si>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</si>
  <si>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</si>
  <si>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</si>
  <si>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</si>
  <si>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</si>
  <si>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</si>
  <si>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</si>
  <si>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</si>
  <si>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</si>
  <si>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</si>
  <si>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</si>
  <si>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</si>
  <si>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</si>
  <si>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</si>
  <si>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</si>
  <si>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</si>
  <si>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</si>
  <si>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</si>
  <si>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</si>
  <si>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</si>
  <si>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</si>
  <si>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</si>
  <si>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</si>
  <si>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</si>
  <si>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</si>
  <si>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</si>
  <si>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</si>
  <si>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</si>
  <si>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</si>
  <si>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</si>
  <si>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</si>
  <si>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</si>
  <si>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</si>
  <si>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</si>
  <si>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</si>
  <si>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</si>
  <si>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</si>
  <si>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</si>
  <si>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</si>
  <si>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</si>
  <si>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</si>
  <si>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</si>
  <si>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</si>
  <si>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</si>
  <si>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</si>
  <si>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</si>
  <si>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</si>
  <si>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</si>
  <si>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</si>
  <si>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</si>
  <si>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</si>
  <si>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</si>
  <si>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</si>
  <si>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</si>
  <si>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</si>
  <si>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</si>
  <si>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</si>
  <si>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</si>
  <si>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</si>
  <si>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</si>
  <si>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</si>
  <si>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</si>
  <si>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</si>
  <si>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</si>
  <si>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</si>
  <si>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</si>
  <si>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</si>
  <si>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</si>
  <si>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</si>
  <si>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</si>
  <si>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</si>
  <si>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</si>
  <si>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</si>
  <si>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</si>
  <si>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</si>
  <si>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</si>
  <si>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</si>
  <si>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</si>
  <si>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</si>
  <si>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</si>
  <si>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</si>
  <si>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</si>
  <si>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</si>
  <si>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</si>
  <si>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</si>
  <si>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</si>
  <si>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</si>
  <si>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</si>
  <si>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</si>
  <si>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</si>
  <si>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</si>
  <si>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</si>
  <si>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</si>
  <si>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</si>
  <si>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</si>
  <si>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</si>
  <si>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</si>
  <si>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</si>
  <si>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</si>
  <si>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</si>
  <si>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</si>
  <si>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</si>
  <si>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</si>
  <si>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</si>
  <si>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</si>
  <si>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</si>
  <si>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</si>
  <si>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</si>
  <si>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</si>
  <si>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</si>
  <si>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</si>
  <si>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</si>
  <si>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</si>
  <si>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</si>
  <si>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</si>
  <si>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</si>
  <si>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</si>
  <si>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</si>
  <si>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</si>
  <si>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</si>
  <si>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</si>
  <si>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</si>
  <si>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</si>
  <si>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</si>
  <si>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</si>
  <si>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</si>
  <si>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</si>
  <si>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</si>
  <si>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</si>
  <si>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</si>
  <si>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</si>
  <si>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</si>
  <si>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</si>
  <si>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</si>
  <si>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</si>
  <si>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</si>
  <si>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</si>
  <si>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</si>
  <si>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</si>
  <si>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</si>
  <si>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</si>
  <si>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</si>
  <si>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</si>
  <si>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</si>
  <si>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</si>
  <si>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</si>
  <si>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</si>
  <si>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</si>
  <si>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</si>
  <si>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</si>
  <si>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</si>
  <si>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</si>
  <si>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</si>
  <si>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</si>
  <si>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</si>
  <si>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</si>
  <si>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</si>
  <si>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</si>
  <si>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</si>
  <si>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</si>
  <si>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</si>
  <si>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</si>
  <si>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</si>
  <si>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</si>
  <si>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</si>
  <si>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</si>
  <si>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</si>
  <si>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</si>
  <si>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</si>
  <si>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</si>
  <si>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</si>
  <si>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</si>
  <si>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</si>
  <si>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</si>
  <si>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</si>
  <si>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</si>
  <si>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</si>
  <si>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</si>
  <si>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</si>
  <si>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</si>
  <si>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</si>
  <si>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</si>
  <si>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</si>
  <si>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</si>
  <si>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</si>
  <si>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</si>
  <si>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</si>
  <si>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</si>
  <si>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</si>
  <si>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</si>
  <si>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</si>
  <si>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</si>
  <si>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</si>
  <si>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</si>
  <si>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</si>
  <si>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</si>
  <si>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</si>
  <si>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</si>
  <si>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</si>
  <si>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</si>
  <si>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</si>
  <si>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</si>
  <si>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</si>
  <si>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</si>
  <si>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</si>
  <si>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</si>
  <si>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</si>
  <si>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</si>
  <si>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</si>
  <si>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</si>
  <si>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</si>
  <si>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</si>
  <si>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</si>
  <si>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</si>
  <si>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</si>
  <si>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</si>
  <si>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</si>
  <si>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</si>
  <si>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</si>
  <si>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</si>
  <si>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</si>
  <si>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</si>
  <si>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</si>
  <si>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</si>
  <si>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</si>
  <si>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</si>
  <si>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</si>
  <si>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</si>
  <si>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</si>
  <si>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</si>
  <si>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</si>
  <si>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</si>
  <si>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</si>
  <si>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</si>
  <si>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</si>
  <si>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</si>
  <si>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</si>
  <si>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</si>
  <si>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</si>
  <si>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</si>
  <si>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</si>
  <si>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</si>
  <si>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</si>
  <si>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</si>
  <si>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</si>
  <si>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</si>
  <si>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</si>
  <si>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</si>
  <si>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</si>
  <si>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</si>
  <si>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</si>
  <si>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</si>
  <si>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</si>
  <si>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</si>
  <si>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</si>
  <si>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</si>
  <si>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</si>
  <si>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</si>
  <si>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</si>
  <si>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</si>
  <si>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</si>
  <si>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</si>
  <si>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</si>
  <si>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</si>
  <si>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</si>
  <si>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</si>
  <si>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</si>
  <si>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</si>
  <si>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</si>
  <si>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</si>
  <si>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</si>
  <si>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</si>
  <si>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</si>
  <si>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</si>
  <si>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</si>
  <si>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</si>
  <si>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</si>
  <si>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</si>
  <si>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</si>
  <si>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</si>
  <si>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</si>
  <si>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</si>
  <si>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</si>
  <si>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</si>
  <si>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</si>
  <si>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</si>
  <si>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</si>
  <si>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</si>
  <si>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</si>
  <si>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</si>
  <si>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</si>
  <si>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</si>
  <si>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</si>
  <si>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</si>
  <si>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</si>
  <si>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</si>
  <si>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</si>
  <si>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</si>
  <si>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</si>
  <si>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</si>
  <si>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</si>
  <si>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</si>
  <si>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</si>
  <si>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</si>
  <si>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</si>
  <si>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</si>
  <si>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</si>
  <si>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</si>
  <si>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</si>
  <si>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</si>
  <si>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</si>
  <si>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</si>
  <si>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</si>
  <si>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</si>
  <si>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</si>
  <si>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</si>
  <si>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</si>
  <si>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</si>
  <si>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</si>
  <si>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</si>
  <si>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</si>
  <si>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</si>
  <si>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</si>
  <si>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</si>
  <si>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</si>
  <si>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</si>
  <si>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</si>
  <si>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</si>
  <si>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</si>
  <si>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</si>
  <si>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</si>
  <si>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</si>
  <si>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</si>
  <si>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</si>
  <si>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</si>
  <si>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</si>
  <si>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</si>
  <si>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</si>
  <si>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</si>
  <si>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</si>
  <si>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</si>
  <si>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</si>
  <si>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</si>
  <si>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</si>
  <si>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</si>
  <si>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</si>
  <si>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</si>
  <si>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</si>
  <si>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</si>
  <si>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</si>
  <si>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</si>
  <si>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</si>
  <si>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</si>
  <si>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</si>
  <si>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</si>
  <si>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</si>
  <si>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</si>
  <si>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</si>
  <si>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</si>
  <si>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</si>
  <si>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</si>
  <si>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</si>
  <si>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</si>
  <si>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</si>
  <si>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</si>
  <si>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</si>
  <si>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</si>
  <si>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</si>
  <si>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</si>
  <si>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</si>
  <si>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</si>
  <si>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</si>
  <si>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</si>
  <si>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</si>
  <si>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</si>
  <si>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</si>
  <si>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</si>
  <si>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</si>
  <si>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</si>
  <si>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</si>
  <si>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</si>
  <si>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</si>
  <si>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</si>
  <si>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</si>
  <si>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</si>
  <si>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</si>
  <si>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</si>
  <si>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</si>
  <si>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</si>
  <si>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</si>
  <si>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</si>
  <si>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</si>
  <si>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</si>
  <si>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</si>
  <si>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</si>
  <si>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</si>
  <si>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</si>
  <si>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</si>
  <si>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</si>
  <si>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</si>
  <si>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</si>
  <si>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</si>
  <si>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</si>
  <si>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</si>
  <si>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</si>
  <si>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</si>
  <si>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</si>
  <si>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</si>
  <si>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</si>
  <si>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</si>
  <si>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</si>
  <si>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</si>
  <si>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</si>
  <si>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</si>
  <si>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</si>
  <si>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</si>
  <si>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</si>
  <si>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</si>
  <si>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</si>
  <si>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</si>
  <si>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</si>
  <si>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</si>
  <si>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</si>
  <si>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</si>
  <si>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</si>
  <si>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</si>
  <si>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</si>
  <si>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</si>
  <si>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</si>
  <si>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</si>
  <si>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</si>
  <si>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</si>
  <si>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</si>
  <si>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</si>
  <si>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</si>
  <si>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</si>
  <si>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</si>
  <si>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</si>
  <si>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</si>
  <si>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</si>
  <si>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</si>
  <si>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</si>
  <si>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</si>
  <si>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</si>
  <si>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</si>
  <si>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</si>
  <si>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</si>
  <si>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</si>
  <si>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</si>
  <si>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</si>
  <si>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</si>
  <si>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</si>
  <si>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</si>
  <si>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</si>
  <si>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</si>
  <si>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</si>
  <si>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</si>
  <si>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</si>
  <si>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</si>
  <si>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</si>
  <si>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</si>
  <si>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</si>
  <si>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</si>
  <si>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</si>
  <si>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</si>
  <si>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</si>
  <si>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</si>
  <si>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</si>
  <si>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</si>
  <si>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</si>
  <si>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</si>
  <si>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</si>
  <si>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</si>
  <si>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</si>
  <si>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</si>
  <si>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</si>
  <si>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</si>
  <si>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</si>
  <si>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</si>
  <si>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</si>
  <si>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</si>
  <si>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</si>
  <si>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</si>
  <si>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</si>
  <si>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</si>
  <si>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</si>
  <si>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</si>
  <si>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</si>
  <si>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</si>
  <si>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</si>
  <si>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</si>
  <si>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</si>
  <si>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</si>
  <si>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</si>
  <si>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</si>
  <si>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</si>
  <si>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</si>
  <si>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</si>
  <si>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</si>
  <si>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</si>
  <si>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</si>
  <si>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</si>
  <si>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</si>
  <si>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</si>
  <si>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</si>
  <si>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</si>
  <si>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</si>
  <si>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</si>
  <si>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</si>
  <si>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</si>
  <si>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</si>
  <si>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</si>
  <si>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</si>
  <si>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</si>
  <si>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</si>
  <si>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</si>
  <si>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</si>
  <si>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</si>
  <si>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</si>
  <si>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</si>
  <si>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</si>
  <si>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</si>
  <si>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</si>
  <si>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</si>
  <si>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</si>
  <si>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</si>
  <si>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</si>
  <si>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</si>
  <si>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</si>
  <si>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</si>
  <si>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</si>
  <si>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</si>
  <si>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</si>
  <si>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</si>
  <si>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</si>
  <si>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</si>
  <si>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</si>
  <si>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</si>
  <si>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</si>
  <si>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</si>
  <si>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</si>
  <si>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</si>
  <si>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</si>
  <si>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</si>
  <si>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</si>
  <si>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</si>
  <si>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</si>
  <si>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</si>
  <si>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</si>
  <si>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</si>
  <si>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</si>
  <si>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</si>
  <si>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</si>
  <si>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</si>
  <si>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</si>
  <si>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</si>
  <si>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</si>
  <si>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</si>
  <si>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</si>
  <si>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</si>
  <si>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</si>
  <si>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</si>
  <si>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</si>
  <si>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</si>
  <si>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</si>
  <si>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</si>
  <si>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</si>
  <si>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</si>
  <si>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</si>
  <si>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</si>
  <si>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</si>
  <si>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</si>
  <si>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</si>
  <si>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</si>
  <si>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</si>
  <si>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</si>
  <si>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</si>
  <si>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</si>
  <si>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</si>
  <si>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</si>
  <si>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</si>
  <si>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</si>
  <si>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</si>
  <si>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</si>
  <si>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</si>
  <si>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</si>
  <si>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</si>
  <si>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</si>
  <si>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</si>
  <si>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</si>
  <si>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</si>
  <si>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</si>
  <si>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</si>
  <si>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</si>
  <si>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</si>
  <si>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</si>
  <si>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</si>
  <si>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</si>
  <si>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</si>
  <si>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</si>
  <si>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</si>
  <si>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</si>
  <si>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</si>
  <si>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</si>
  <si>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</si>
  <si>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</si>
  <si>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</si>
  <si>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</si>
  <si>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</si>
  <si>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</si>
  <si>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</si>
  <si>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</si>
  <si>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</si>
  <si>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</si>
  <si>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</si>
  <si>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</si>
  <si>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</si>
  <si>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</si>
  <si>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</si>
  <si>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</si>
  <si>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</si>
  <si>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</si>
  <si>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</si>
  <si>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</si>
  <si>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</si>
  <si>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</si>
  <si>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</si>
  <si>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</si>
  <si>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</si>
  <si>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</si>
  <si>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</si>
  <si>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</si>
  <si>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</si>
  <si>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</si>
  <si>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</si>
  <si>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</si>
  <si>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</si>
  <si>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</si>
  <si>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</si>
  <si>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</si>
  <si>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</si>
  <si>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</si>
  <si>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</si>
  <si>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</si>
  <si>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</si>
  <si>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</si>
  <si>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</si>
  <si>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</si>
  <si>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</si>
  <si>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</si>
  <si>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</si>
  <si>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</si>
  <si>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</si>
  <si>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</si>
  <si>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</si>
  <si>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</si>
  <si>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</si>
  <si>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</si>
  <si>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</si>
  <si>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</si>
  <si>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</si>
  <si>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</si>
  <si>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</si>
  <si>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</si>
  <si>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</si>
  <si>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</si>
  <si>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</si>
  <si>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</si>
  <si>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</si>
  <si>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</si>
  <si>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</si>
  <si>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</si>
  <si>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</si>
  <si>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</si>
  <si>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</si>
  <si>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</si>
  <si>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</si>
  <si>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</si>
  <si>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</si>
  <si>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</si>
  <si>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</si>
  <si>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</si>
  <si>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</si>
  <si>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</si>
  <si>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</si>
  <si>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</si>
  <si>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</si>
  <si>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</si>
  <si>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</si>
  <si>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</si>
  <si>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</si>
  <si>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</si>
  <si>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</si>
  <si>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</si>
  <si>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</si>
  <si>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</si>
  <si>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</si>
  <si>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</si>
  <si>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</si>
  <si>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</si>
  <si>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</si>
  <si>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</si>
  <si>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</si>
  <si>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</si>
  <si>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</si>
  <si>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</si>
  <si>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</si>
  <si>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</si>
  <si>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</si>
  <si>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</si>
  <si>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</si>
  <si>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</si>
  <si>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</si>
  <si>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</si>
  <si>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</si>
  <si>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</si>
  <si>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</si>
  <si>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</si>
  <si>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</si>
  <si>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</si>
  <si>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</si>
  <si>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</si>
  <si>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</si>
  <si>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</si>
  <si>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</si>
  <si>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</si>
  <si>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</si>
  <si>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</si>
  <si>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</si>
  <si>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</si>
  <si>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</si>
  <si>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</si>
  <si>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</si>
  <si>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</si>
  <si>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</si>
  <si>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</si>
  <si>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</si>
  <si>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</si>
  <si>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</si>
  <si>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</si>
  <si>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</si>
  <si>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</si>
  <si>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</si>
  <si>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</si>
  <si>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</si>
  <si>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</si>
  <si>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</si>
  <si>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</si>
  <si>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</si>
  <si>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</si>
  <si>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</si>
  <si>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</si>
  <si>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</si>
  <si>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</si>
  <si>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</si>
  <si>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</si>
  <si>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</si>
  <si>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</si>
  <si>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</si>
  <si>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</si>
  <si>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</si>
  <si>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</si>
  <si>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</si>
  <si>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</si>
  <si>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</si>
  <si>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</si>
  <si>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</si>
  <si>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</si>
  <si>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</si>
  <si>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</si>
  <si>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</si>
  <si>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</si>
  <si>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</si>
  <si>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</si>
  <si>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</si>
  <si>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</si>
  <si>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</si>
  <si>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</si>
  <si>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</si>
  <si>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</si>
  <si>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</si>
  <si>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</si>
  <si>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</si>
  <si>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</si>
  <si>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</si>
  <si>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</si>
  <si>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</si>
  <si>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</si>
  <si>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</si>
  <si>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</si>
  <si>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</si>
  <si>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</si>
  <si>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</si>
  <si>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</si>
  <si>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</si>
  <si>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</si>
  <si>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</si>
  <si>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</si>
  <si>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</si>
  <si>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</si>
  <si>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</si>
  <si>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</si>
  <si>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</si>
  <si>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</si>
  <si>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</si>
  <si>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</si>
  <si>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</si>
  <si>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</si>
  <si>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</si>
  <si>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</si>
  <si>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</si>
  <si>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</si>
  <si>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</si>
  <si>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</si>
  <si>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</si>
  <si>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</si>
  <si>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</si>
  <si>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</si>
  <si>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</si>
  <si>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</si>
  <si>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</si>
  <si>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</si>
  <si>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</si>
  <si>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</si>
  <si>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</si>
  <si>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</si>
  <si>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</si>
  <si>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</si>
  <si>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</si>
  <si>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</si>
  <si>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</si>
  <si>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</si>
  <si>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</si>
  <si>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</si>
  <si>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</si>
  <si>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</si>
  <si>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</si>
  <si>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</si>
  <si>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</si>
  <si>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</si>
  <si>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</si>
  <si>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</si>
  <si>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</si>
  <si>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</si>
  <si>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</si>
  <si>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</si>
  <si>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</si>
  <si>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</si>
  <si>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</si>
  <si>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</si>
  <si>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</si>
  <si>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</si>
  <si>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</si>
  <si>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</si>
  <si>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</si>
  <si>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</si>
  <si>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</si>
  <si>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</si>
  <si>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</si>
  <si>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</si>
  <si>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</si>
  <si>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</si>
  <si>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</si>
  <si>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</si>
  <si>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</si>
  <si>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</si>
  <si>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</si>
  <si>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</si>
  <si>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</si>
  <si>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</si>
  <si>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</si>
  <si>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</si>
  <si>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</si>
  <si>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</si>
  <si>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</si>
  <si>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</si>
  <si>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</si>
  <si>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</si>
  <si>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</si>
  <si>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</si>
  <si>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</si>
  <si>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</si>
  <si>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</si>
  <si>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</si>
  <si>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</si>
  <si>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</si>
  <si>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</si>
  <si>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</si>
  <si>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</si>
  <si>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</si>
  <si>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</si>
  <si>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</si>
  <si>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</si>
  <si>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</si>
  <si>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</si>
  <si>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</si>
  <si>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</si>
  <si>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</si>
  <si>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</si>
  <si>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</si>
  <si>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</si>
  <si>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</si>
  <si>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</si>
  <si>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</si>
  <si>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</si>
  <si>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</si>
  <si>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</si>
  <si>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</si>
  <si>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</si>
  <si>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</si>
  <si>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</si>
  <si>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</si>
  <si>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</si>
  <si>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</si>
  <si>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</si>
  <si>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</si>
  <si>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</si>
  <si>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</si>
  <si>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</si>
  <si>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</si>
  <si>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</si>
  <si>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</si>
  <si>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</si>
  <si>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</si>
  <si>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</si>
  <si>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</si>
  <si>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</si>
  <si>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</si>
  <si>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</si>
  <si>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</si>
  <si>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</si>
  <si>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</si>
  <si>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</si>
  <si>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</si>
  <si>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</si>
  <si>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</si>
  <si>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</si>
  <si>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</si>
  <si>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</si>
  <si>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</si>
  <si>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</si>
  <si>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</si>
  <si>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</si>
  <si>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</si>
  <si>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</si>
  <si>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</si>
  <si>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</si>
  <si>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</si>
  <si>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</si>
  <si>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</si>
  <si>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</si>
  <si>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</si>
  <si>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</si>
  <si>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</si>
  <si>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</si>
  <si>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</si>
  <si>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</si>
  <si>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</si>
  <si>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</si>
  <si>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</si>
  <si>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</si>
  <si>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</si>
  <si>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</si>
  <si>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</si>
  <si>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</si>
  <si>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</si>
  <si>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</si>
  <si>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</si>
  <si>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</si>
  <si>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</si>
  <si>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</si>
  <si>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</si>
  <si>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</si>
  <si>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</si>
  <si>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</si>
  <si>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</si>
  <si>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</si>
  <si>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</si>
  <si>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</si>
  <si>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</si>
  <si>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</si>
  <si>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</si>
  <si>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</si>
  <si>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</si>
  <si>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</si>
  <si>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</si>
  <si>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</si>
  <si>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</si>
  <si>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</si>
  <si>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</si>
  <si>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</si>
  <si>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</si>
  <si>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</si>
  <si>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</si>
  <si>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</si>
  <si>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</si>
  <si>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</si>
  <si>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</si>
  <si>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</si>
  <si>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</si>
  <si>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</si>
  <si>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</si>
  <si>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</si>
  <si>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</si>
  <si>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</si>
  <si>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</si>
  <si>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</si>
  <si>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</si>
  <si>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</si>
  <si>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</si>
  <si>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</si>
  <si>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</si>
  <si>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</si>
  <si>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</si>
  <si>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</si>
  <si>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</si>
  <si>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</si>
  <si>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</si>
  <si>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</si>
  <si>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</si>
  <si>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</si>
  <si>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</si>
  <si>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</si>
  <si>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</si>
  <si>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</si>
  <si>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</si>
  <si>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</si>
  <si>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</si>
  <si>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</si>
  <si>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</si>
  <si>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</si>
  <si>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</si>
  <si>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</si>
  <si>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</si>
  <si>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</si>
  <si>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</si>
  <si>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</si>
  <si>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</si>
  <si>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</si>
  <si>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</si>
  <si>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</si>
  <si>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</si>
  <si>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</si>
  <si>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</si>
  <si>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</si>
  <si>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</si>
  <si>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</si>
  <si>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</si>
  <si>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</si>
  <si>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</si>
  <si>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</si>
  <si>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</si>
  <si>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</si>
  <si>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</si>
  <si>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</si>
  <si>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</si>
  <si>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</si>
  <si>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</si>
  <si>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</si>
  <si>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</si>
  <si>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</si>
  <si>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</si>
  <si>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</si>
  <si>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</si>
  <si>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</si>
  <si>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</si>
  <si>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</si>
  <si>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</si>
  <si>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</si>
  <si>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</si>
  <si>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</si>
  <si>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</si>
  <si>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</si>
  <si>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</si>
  <si>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</si>
  <si>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</si>
  <si>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</si>
  <si>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</si>
  <si>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</si>
  <si>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</si>
  <si>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</si>
  <si>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</si>
  <si>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</si>
  <si>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</si>
  <si>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</si>
  <si>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</si>
  <si>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</si>
  <si>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</si>
  <si>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</si>
  <si>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</si>
  <si>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</si>
  <si>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</si>
  <si>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</si>
  <si>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</si>
  <si>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</si>
  <si>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</si>
  <si>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</si>
  <si>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</si>
  <si>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</si>
  <si>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</si>
  <si>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</si>
  <si>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</si>
  <si>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</si>
  <si>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</si>
  <si>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</si>
  <si>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</si>
  <si>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</si>
  <si>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</si>
  <si>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</si>
  <si>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</si>
  <si>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</si>
  <si>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</si>
  <si>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</si>
  <si>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</si>
  <si>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</si>
  <si>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</si>
  <si>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</si>
  <si>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</si>
  <si>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</si>
  <si>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</si>
  <si>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</si>
  <si>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</si>
  <si>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</si>
  <si>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</si>
  <si>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</si>
  <si>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</si>
  <si>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</si>
  <si>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</si>
  <si>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</si>
  <si>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</si>
  <si>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</si>
  <si>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</si>
  <si>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</si>
  <si>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</si>
  <si>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</si>
  <si>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</si>
  <si>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</si>
  <si>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</si>
  <si>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</si>
  <si>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</si>
  <si>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</si>
  <si>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</si>
  <si>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</si>
  <si>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</si>
  <si>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</si>
  <si>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</si>
  <si>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</si>
  <si>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</si>
  <si>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</si>
  <si>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</si>
  <si>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</si>
  <si>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</si>
  <si>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</si>
  <si>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</si>
  <si>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</si>
  <si>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</si>
  <si>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</si>
  <si>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</si>
  <si>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</si>
  <si>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</si>
  <si>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</si>
  <si>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</si>
  <si>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</si>
  <si>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</si>
  <si>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</si>
  <si>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</si>
  <si>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</si>
  <si>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</si>
  <si>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</si>
  <si>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</si>
  <si>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</si>
  <si>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</si>
  <si>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</si>
  <si>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</si>
  <si>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</si>
  <si>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</si>
  <si>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</si>
  <si>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</si>
  <si>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</si>
  <si>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</si>
  <si>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</si>
  <si>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</si>
  <si>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</si>
  <si>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</si>
  <si>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</si>
  <si>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</si>
  <si>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</si>
  <si>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</si>
  <si>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</si>
  <si>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</si>
  <si>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</si>
  <si>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</si>
  <si>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</si>
  <si>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</si>
  <si>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</si>
  <si>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</si>
  <si>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</si>
  <si>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</si>
  <si>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</si>
  <si>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</si>
  <si>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</si>
  <si>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</si>
  <si>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</si>
  <si>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</si>
  <si>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</si>
  <si>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</si>
  <si>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</si>
  <si>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</si>
  <si>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</si>
  <si>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</si>
  <si>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</si>
  <si>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</si>
  <si>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</si>
  <si>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</si>
  <si>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</si>
  <si>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</si>
  <si>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</si>
  <si>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</si>
  <si>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</si>
  <si>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</si>
  <si>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</si>
  <si>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</si>
  <si>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</si>
  <si>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</si>
  <si>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</si>
  <si>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</si>
  <si>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</si>
  <si>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</si>
  <si>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</si>
  <si>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</si>
  <si>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</si>
  <si>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</si>
  <si>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</si>
  <si>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</si>
  <si>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</si>
  <si>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</si>
  <si>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</si>
  <si>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</si>
  <si>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</si>
  <si>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</si>
  <si>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</si>
  <si>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</si>
  <si>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</si>
  <si>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</si>
  <si>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</si>
  <si>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</si>
  <si>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</si>
  <si>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</si>
  <si>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</si>
  <si>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</si>
  <si>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</si>
  <si>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</si>
  <si>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</si>
  <si>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</si>
  <si>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</si>
  <si>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</si>
  <si>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</si>
  <si>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</si>
  <si>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</si>
  <si>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</si>
  <si>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</si>
  <si>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</si>
  <si>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</si>
  <si>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</si>
  <si>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</si>
  <si>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</si>
  <si>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</si>
  <si>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</si>
  <si>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</si>
  <si>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</si>
  <si>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</si>
  <si>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</si>
  <si>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</si>
  <si>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</si>
  <si>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</si>
  <si>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</si>
  <si>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</si>
  <si>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</si>
  <si>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</si>
  <si>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</si>
  <si>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</si>
  <si>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</si>
  <si>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</si>
  <si>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</si>
  <si>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</si>
  <si>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</si>
  <si>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</si>
  <si>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</si>
  <si>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</si>
  <si>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</si>
  <si>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</si>
  <si>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</si>
  <si>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</si>
  <si>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</si>
  <si>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</si>
  <si>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</si>
  <si>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</si>
  <si>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</si>
  <si>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</si>
  <si>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</si>
  <si>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</si>
  <si>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</si>
  <si>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</si>
  <si>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</si>
  <si>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</si>
  <si>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</si>
  <si>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</si>
  <si>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</si>
  <si>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</si>
  <si>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</si>
  <si>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</si>
  <si>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</si>
  <si>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</si>
  <si>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</si>
  <si>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</si>
  <si>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</si>
  <si>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</si>
  <si>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</si>
  <si>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</si>
  <si>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</si>
  <si>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</si>
  <si>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</si>
  <si>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</si>
  <si>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</si>
  <si>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</si>
  <si>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</si>
  <si>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</si>
  <si>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</si>
  <si>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</si>
  <si>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</si>
  <si>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</si>
  <si>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</si>
  <si>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</si>
  <si>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</si>
  <si>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</si>
  <si>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</si>
  <si>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</si>
  <si>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</si>
  <si>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</si>
  <si>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</si>
  <si>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</si>
  <si>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</si>
  <si>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</si>
  <si>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</si>
  <si>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</si>
  <si>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</si>
  <si>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</si>
  <si>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</si>
  <si>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</si>
  <si>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</si>
  <si>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</si>
  <si>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</si>
  <si>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</si>
  <si>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</si>
  <si>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</si>
  <si>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</si>
  <si>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</si>
  <si>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</si>
  <si>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</si>
  <si>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</si>
  <si>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</si>
  <si>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</si>
  <si>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</si>
  <si>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</si>
  <si>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</si>
  <si>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</si>
  <si>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</si>
  <si>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</si>
  <si>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</si>
  <si>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</si>
  <si>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</si>
  <si>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</si>
  <si>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</si>
  <si>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</si>
  <si>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</si>
  <si>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</si>
  <si>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</si>
  <si>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</si>
  <si>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</si>
  <si>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</si>
  <si>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</si>
  <si>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</si>
  <si>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</si>
  <si>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</si>
  <si>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</si>
  <si>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</si>
  <si>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</si>
  <si>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</si>
  <si>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</si>
  <si>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</si>
  <si>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</si>
  <si>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</si>
  <si>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</si>
  <si>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</si>
  <si>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</si>
  <si>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</si>
  <si>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</si>
  <si>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</si>
  <si>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</si>
  <si>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</si>
  <si>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</si>
  <si>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</si>
  <si>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</si>
  <si>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</si>
  <si>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</si>
  <si>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</si>
  <si>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</si>
  <si>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</si>
  <si>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</si>
  <si>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</si>
  <si>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</si>
  <si>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</si>
  <si>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</si>
  <si>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</si>
  <si>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</si>
  <si>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</si>
  <si>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</si>
  <si>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</si>
  <si>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</si>
  <si>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</si>
  <si>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</si>
  <si>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</si>
  <si>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</si>
  <si>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</si>
  <si>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</si>
  <si>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</si>
  <si>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</si>
  <si>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</si>
  <si>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</si>
  <si>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</si>
  <si>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</si>
  <si>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</si>
  <si>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</si>
  <si>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</si>
  <si>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</si>
  <si>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</si>
  <si>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</si>
  <si>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</si>
  <si>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</si>
  <si>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</si>
  <si>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</si>
  <si>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</si>
  <si>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</si>
  <si>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</si>
  <si>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</si>
  <si>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</si>
  <si>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</si>
  <si>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</si>
  <si>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</si>
  <si>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</si>
  <si>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</si>
  <si>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</si>
  <si>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</si>
  <si>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</si>
  <si>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</si>
  <si>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</si>
  <si>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</si>
  <si>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</si>
  <si>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</si>
  <si>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</si>
  <si>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</si>
  <si>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</si>
  <si>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</si>
  <si>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</si>
  <si>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</si>
  <si>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</si>
  <si>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</si>
  <si>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</si>
  <si>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</si>
  <si>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</si>
  <si>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</si>
  <si>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</si>
  <si>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</si>
  <si>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</si>
  <si>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</si>
  <si>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</si>
  <si>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</si>
  <si>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</si>
  <si>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</si>
  <si>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</si>
  <si>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</si>
  <si>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</si>
  <si>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</si>
  <si>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</si>
  <si>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</si>
  <si>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</si>
  <si>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</si>
  <si>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</si>
  <si>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</si>
  <si>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</si>
  <si>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</si>
  <si>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</si>
  <si>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</si>
  <si>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</si>
  <si>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</si>
  <si>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</si>
  <si>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</si>
  <si>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</si>
  <si>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</si>
  <si>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</si>
  <si>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</si>
  <si>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</si>
  <si>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</si>
  <si>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</si>
  <si>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</si>
  <si>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</si>
  <si>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</si>
  <si>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</si>
  <si>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</si>
  <si>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</si>
  <si>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</si>
  <si>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</si>
  <si>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</si>
  <si>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</si>
  <si>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</si>
  <si>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</si>
  <si>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</si>
  <si>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</si>
  <si>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</si>
  <si>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</si>
  <si>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</si>
  <si>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</si>
  <si>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</si>
  <si>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</si>
  <si>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</si>
  <si>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</si>
  <si>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</si>
  <si>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</si>
  <si>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</si>
  <si>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</si>
  <si>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</si>
  <si>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</si>
  <si>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</si>
  <si>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</si>
  <si>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</si>
  <si>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</si>
  <si>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</si>
  <si>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</si>
  <si>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</si>
  <si>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</si>
  <si>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</si>
  <si>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</si>
  <si>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</si>
  <si>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</si>
  <si>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</si>
  <si>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</si>
  <si>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</si>
  <si>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</si>
  <si>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</si>
  <si>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</si>
  <si>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</si>
  <si>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</si>
  <si>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</si>
  <si>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</si>
  <si>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</si>
  <si>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</si>
  <si>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</si>
  <si>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</si>
  <si>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</si>
  <si>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</si>
  <si>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</si>
  <si>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</si>
  <si>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</si>
  <si>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</si>
  <si>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</si>
  <si>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</si>
  <si>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</si>
  <si>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</si>
  <si>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</si>
  <si>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</si>
  <si>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</si>
  <si>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</si>
  <si>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</si>
  <si>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</si>
  <si>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</si>
  <si>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</si>
  <si>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</si>
  <si>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</si>
  <si>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</si>
  <si>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</si>
  <si>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</si>
  <si>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</si>
  <si>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</si>
  <si>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</si>
  <si>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</si>
  <si>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</si>
  <si>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</si>
  <si>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</si>
  <si>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</si>
  <si>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</si>
  <si>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</si>
  <si>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</si>
  <si>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</si>
  <si>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</si>
  <si>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</si>
  <si>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</si>
  <si>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</si>
  <si>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</si>
  <si>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</si>
  <si>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</si>
  <si>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</si>
  <si>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</si>
  <si>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</si>
  <si>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</si>
  <si>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</si>
  <si>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</si>
  <si>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</si>
  <si>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</si>
  <si>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</si>
  <si>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</si>
  <si>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</si>
  <si>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</si>
  <si>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</si>
  <si>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</si>
  <si>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</si>
  <si>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</si>
  <si>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</si>
  <si>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</si>
  <si>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</si>
  <si>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</si>
  <si>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</si>
  <si>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</si>
  <si>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</si>
  <si>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</si>
  <si>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</si>
  <si>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</si>
  <si>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</si>
  <si>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</si>
  <si>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</si>
  <si>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</si>
  <si>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</si>
  <si>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</si>
  <si>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</si>
  <si>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</si>
  <si>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</si>
  <si>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</si>
  <si>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</si>
  <si>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</si>
  <si>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</si>
  <si>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</si>
  <si>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</si>
  <si>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</si>
  <si>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</si>
  <si>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</si>
  <si>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</si>
  <si>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</si>
  <si>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</si>
  <si>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</si>
  <si>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</si>
  <si>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</si>
  <si>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</si>
  <si>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</si>
  <si>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</si>
  <si>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</si>
  <si>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</si>
  <si>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</si>
  <si>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</si>
  <si>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</si>
  <si>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</si>
  <si>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</si>
  <si>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</si>
  <si>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</si>
  <si>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</si>
  <si>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</si>
  <si>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</si>
  <si>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</si>
  <si>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</si>
  <si>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</si>
  <si>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</si>
  <si>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</si>
  <si>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</si>
  <si>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</si>
  <si>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</si>
  <si>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</si>
  <si>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</si>
  <si>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</si>
  <si>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</si>
  <si>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</si>
  <si>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</si>
  <si>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</si>
  <si>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</si>
  <si>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</si>
  <si>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</si>
  <si>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</si>
  <si>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</si>
  <si>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</si>
  <si>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</si>
  <si>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</si>
  <si>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</si>
  <si>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</si>
  <si>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</si>
  <si>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</si>
  <si>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</si>
  <si>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</si>
  <si>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</si>
  <si>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</si>
  <si>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</si>
  <si>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</si>
  <si>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</si>
  <si>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</si>
  <si>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</si>
  <si>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</si>
  <si>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</si>
  <si>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</si>
  <si>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</si>
  <si>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</si>
  <si>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</si>
  <si>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</si>
  <si>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</si>
  <si>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</si>
  <si>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</si>
  <si>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</si>
  <si>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</si>
  <si>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</si>
  <si>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</si>
  <si>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</si>
  <si>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</si>
  <si>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</si>
  <si>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</si>
  <si>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</si>
  <si>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</si>
  <si>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</si>
  <si>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</si>
  <si>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</si>
  <si>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</si>
  <si>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</si>
  <si>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</si>
  <si>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</si>
  <si>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</si>
  <si>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</si>
  <si>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</si>
  <si>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</si>
  <si>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</si>
  <si>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</si>
  <si>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</si>
  <si>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</si>
  <si>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</si>
  <si>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</si>
  <si>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</si>
  <si>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</si>
  <si>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</si>
  <si>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</si>
  <si>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</si>
  <si>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</si>
  <si>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</si>
  <si>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</si>
  <si>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</si>
  <si>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</si>
  <si>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</si>
  <si>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</si>
  <si>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</si>
  <si>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</si>
  <si>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</si>
  <si>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</si>
  <si>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</si>
  <si>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</si>
  <si>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</si>
  <si>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</si>
  <si>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</si>
  <si>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</si>
  <si>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</si>
  <si>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</si>
  <si>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</si>
  <si>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</si>
  <si>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</si>
  <si>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</si>
  <si>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</si>
  <si>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</si>
  <si>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</si>
  <si>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</si>
  <si>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</si>
  <si>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</si>
  <si>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</si>
  <si>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</si>
  <si>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</si>
  <si>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</si>
  <si>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</si>
  <si>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</si>
  <si>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</si>
  <si>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</si>
  <si>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</si>
  <si>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</si>
  <si>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</si>
  <si>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</si>
  <si>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</si>
  <si>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</si>
  <si>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</si>
  <si>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</si>
  <si>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</si>
  <si>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</si>
  <si>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</si>
  <si>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</si>
  <si>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</si>
  <si>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</si>
  <si>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</si>
  <si>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</si>
  <si>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</si>
  <si>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</si>
  <si>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</si>
  <si>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</si>
  <si>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</si>
  <si>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</si>
  <si>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</si>
  <si>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</si>
  <si>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</si>
  <si>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</si>
  <si>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</si>
  <si>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</si>
  <si>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</si>
  <si>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</si>
  <si>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</si>
  <si>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</si>
  <si>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</si>
  <si>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</si>
  <si>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</si>
  <si>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</si>
  <si>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</si>
  <si>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</si>
  <si>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</si>
  <si>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</si>
  <si>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</si>
  <si>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</si>
  <si>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</si>
  <si>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</si>
  <si>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</si>
  <si>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</si>
  <si>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</si>
  <si>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</si>
  <si>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</si>
  <si>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</si>
  <si>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</si>
  <si>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</si>
  <si>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</si>
  <si>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</si>
  <si>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</si>
  <si>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</si>
  <si>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</si>
  <si>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</si>
  <si>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</si>
  <si>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</si>
  <si>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</si>
  <si>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</si>
  <si>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</si>
  <si>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</si>
  <si>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</si>
  <si>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</si>
  <si>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</si>
  <si>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</si>
  <si>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</si>
  <si>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</si>
  <si>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</si>
  <si>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</si>
  <si>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</si>
  <si>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</si>
  <si>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</si>
  <si>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</si>
  <si>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</si>
  <si>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</si>
  <si>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</si>
  <si>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</si>
  <si>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</si>
  <si>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</si>
  <si>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</si>
  <si>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</si>
  <si>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</si>
  <si>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</si>
  <si>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</si>
  <si>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</si>
  <si>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</si>
  <si>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</si>
  <si>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</si>
  <si>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</si>
  <si>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</si>
  <si>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</si>
  <si>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</si>
  <si>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</si>
  <si>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</si>
  <si>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</si>
  <si>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</si>
  <si>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</si>
  <si>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</si>
  <si>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</si>
  <si>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</si>
  <si>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</si>
  <si>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</si>
  <si>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</si>
  <si>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</si>
  <si>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</si>
  <si>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</si>
  <si>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</si>
  <si>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</si>
  <si>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</si>
  <si>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</si>
  <si>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</si>
  <si>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</si>
  <si>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</si>
  <si>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</si>
  <si>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</si>
  <si>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</si>
  <si>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</si>
  <si>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</si>
  <si>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</si>
  <si>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</si>
  <si>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</si>
  <si>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</si>
  <si>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</si>
  <si>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</si>
  <si>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</si>
  <si>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</si>
  <si>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</si>
  <si>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</si>
  <si>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</si>
  <si>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</si>
  <si>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</si>
  <si>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</si>
  <si>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</si>
  <si>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</si>
  <si>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</si>
  <si>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</si>
  <si>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</si>
  <si>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</si>
  <si>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</si>
  <si>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</si>
  <si>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</si>
  <si>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</si>
  <si>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</si>
  <si>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</si>
  <si>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</si>
  <si>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</si>
  <si>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</si>
  <si>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</si>
  <si>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</si>
  <si>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</si>
  <si>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</si>
  <si>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</si>
  <si>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</si>
  <si>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</si>
  <si>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</si>
  <si>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</si>
  <si>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</si>
  <si>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</si>
  <si>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</si>
  <si>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</si>
  <si>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</si>
  <si>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</si>
  <si>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</si>
  <si>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</si>
  <si>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</si>
  <si>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</si>
  <si>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</si>
  <si>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</si>
  <si>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</si>
  <si>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</si>
  <si>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</si>
  <si>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</si>
  <si>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</si>
  <si>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</si>
  <si>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</si>
  <si>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</si>
  <si>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</si>
  <si>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</si>
  <si>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</si>
  <si>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</si>
  <si>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</si>
  <si>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</si>
  <si>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</si>
  <si>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</si>
  <si>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</si>
  <si>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</si>
  <si>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</si>
  <si>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</si>
  <si>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</si>
  <si>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</si>
  <si>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</si>
  <si>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</si>
  <si>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</si>
  <si>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</si>
  <si>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</si>
  <si>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</si>
  <si>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</si>
  <si>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</si>
  <si>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</si>
  <si>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</si>
  <si>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</si>
  <si>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</si>
  <si>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</si>
  <si>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</si>
  <si>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</si>
  <si>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</si>
  <si>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</si>
  <si>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</si>
  <si>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</si>
  <si>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</si>
  <si>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</si>
  <si>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</si>
  <si>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</si>
  <si>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</si>
  <si>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</si>
  <si>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</si>
  <si>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</si>
  <si>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</si>
  <si>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</si>
  <si>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</si>
  <si>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</si>
  <si>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</si>
  <si>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</si>
  <si>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</si>
  <si>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</si>
  <si>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</si>
  <si>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</si>
  <si>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</si>
  <si>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</si>
  <si>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</si>
  <si>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</si>
  <si>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</si>
  <si>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</si>
  <si>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</si>
  <si>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</si>
  <si>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</si>
  <si>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</si>
  <si>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</si>
  <si>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</si>
  <si>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</si>
  <si>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</si>
  <si>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</si>
  <si>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</si>
  <si>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</si>
  <si>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</si>
  <si>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</si>
  <si>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</si>
  <si>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</si>
  <si>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</si>
  <si>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</si>
  <si>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</si>
  <si>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</si>
  <si>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</si>
  <si>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</si>
  <si>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</si>
  <si>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</si>
  <si>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</si>
  <si>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</si>
  <si>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</si>
  <si>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</si>
  <si>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</si>
  <si>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</si>
  <si>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</si>
  <si>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</si>
  <si>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</si>
  <si>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</si>
  <si>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</si>
  <si>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</si>
  <si>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</si>
  <si>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</si>
  <si>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</si>
  <si>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</si>
  <si>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</si>
  <si>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</si>
  <si>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</si>
  <si>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</si>
  <si>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</si>
  <si>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</si>
  <si>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</si>
  <si>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</si>
  <si>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</si>
  <si>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</si>
  <si>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</si>
  <si>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</si>
  <si>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</si>
  <si>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</si>
  <si>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</si>
  <si>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</si>
  <si>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</si>
  <si>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</si>
  <si>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</si>
  <si>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</si>
  <si>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</si>
  <si>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</si>
  <si>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</si>
  <si>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</si>
  <si>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</si>
  <si>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</si>
  <si>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</si>
  <si>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</si>
  <si>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</si>
  <si>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</si>
  <si>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</si>
  <si>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</si>
  <si>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</si>
  <si>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</si>
  <si>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</si>
  <si>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</si>
  <si>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</si>
  <si>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</si>
  <si>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</si>
  <si>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</si>
  <si>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</si>
  <si>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</si>
  <si>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</si>
  <si>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</si>
  <si>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</si>
  <si>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</si>
  <si>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</si>
  <si>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</si>
  <si>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</si>
  <si>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</si>
  <si>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</si>
  <si>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</si>
  <si>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</si>
  <si>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</si>
  <si>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</si>
  <si>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</si>
  <si>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</si>
  <si>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</si>
  <si>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</si>
  <si>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</si>
  <si>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</si>
  <si>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</si>
  <si>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</si>
  <si>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</si>
  <si>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</si>
  <si>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</si>
  <si>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</si>
  <si>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</si>
  <si>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</si>
  <si>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</si>
  <si>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</si>
  <si>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</si>
  <si>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</si>
  <si>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</si>
  <si>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</si>
  <si>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</si>
  <si>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</si>
  <si>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</si>
  <si>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</si>
  <si>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</si>
  <si>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</si>
  <si>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</si>
  <si>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</si>
  <si>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</si>
  <si>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</si>
  <si>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</si>
  <si>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</si>
  <si>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</si>
  <si>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</si>
  <si>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</si>
  <si>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</si>
  <si>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</si>
  <si>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</si>
  <si>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</si>
  <si>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</si>
  <si>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</si>
  <si>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</si>
  <si>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</si>
  <si>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</si>
  <si>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</si>
  <si>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</si>
  <si>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</si>
  <si>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</si>
  <si>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</si>
  <si>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</si>
  <si>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</si>
  <si>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</si>
  <si>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</si>
  <si>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</si>
  <si>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</si>
  <si>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</si>
  <si>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</si>
  <si>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</si>
  <si>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</si>
  <si>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</si>
  <si>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</si>
  <si>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</si>
  <si>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</si>
  <si>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</si>
  <si>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</si>
  <si>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</si>
  <si>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</si>
  <si>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</si>
  <si>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</si>
  <si>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</si>
  <si>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</si>
  <si>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</si>
  <si>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</si>
  <si>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</si>
  <si>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</si>
  <si>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</si>
  <si>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</si>
  <si>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</si>
  <si>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</si>
  <si>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</si>
  <si>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</si>
  <si>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</si>
  <si>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</si>
  <si>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</si>
  <si>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</si>
  <si>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</si>
  <si>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</si>
  <si>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</si>
  <si>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</si>
  <si>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</si>
  <si>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</si>
  <si>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</si>
  <si>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</si>
  <si>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</si>
  <si>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</si>
  <si>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</si>
  <si>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</si>
  <si>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</si>
  <si>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</si>
  <si>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</si>
  <si>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</si>
  <si>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</si>
  <si>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</si>
  <si>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</si>
  <si>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</si>
  <si>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</si>
  <si>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</si>
  <si>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</si>
  <si>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</si>
  <si>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</si>
  <si>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</si>
  <si>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</si>
  <si>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</si>
  <si>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</si>
  <si>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</si>
  <si>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</si>
  <si>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</si>
  <si>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</si>
  <si>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</si>
  <si>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</si>
  <si>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</si>
  <si>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</si>
  <si>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</si>
  <si>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</si>
  <si>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</si>
  <si>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</si>
  <si>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</si>
  <si>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</si>
  <si>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</si>
  <si>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</si>
  <si>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</si>
  <si>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</si>
  <si>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</si>
  <si>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</si>
  <si>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</si>
  <si>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</si>
  <si>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</si>
  <si>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</si>
  <si>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</si>
  <si>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</si>
  <si>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</si>
  <si>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</si>
  <si>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</si>
  <si>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</si>
  <si>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</si>
  <si>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</si>
  <si>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</si>
  <si>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</si>
  <si>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</si>
  <si>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</si>
  <si>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</si>
  <si>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</si>
  <si>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</si>
  <si>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</si>
  <si>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</si>
  <si>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</si>
  <si>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</si>
  <si>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</si>
  <si>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</si>
  <si>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</si>
  <si>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</si>
  <si>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</si>
  <si>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</si>
  <si>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</si>
  <si>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</si>
  <si>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</si>
  <si>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</si>
  <si>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</si>
  <si>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</si>
  <si>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</si>
  <si>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</si>
  <si>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</si>
  <si>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</si>
  <si>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</si>
  <si>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</si>
  <si>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</si>
  <si>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</si>
  <si>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</si>
  <si>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</si>
  <si>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</si>
  <si>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</si>
  <si>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</si>
  <si>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</si>
  <si>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</si>
  <si>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</si>
  <si>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</si>
  <si>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</si>
  <si>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</si>
  <si>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</si>
  <si>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</si>
  <si>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</si>
  <si>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</si>
  <si>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</si>
  <si>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</si>
  <si>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</si>
  <si>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</si>
  <si>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</si>
  <si>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</si>
  <si>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</si>
  <si>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</si>
  <si>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</si>
  <si>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</si>
  <si>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</si>
  <si>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</si>
  <si>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</si>
  <si>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</si>
  <si>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</si>
  <si>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</si>
  <si>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</si>
  <si>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</si>
  <si>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</si>
  <si>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</si>
  <si>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</si>
  <si>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</si>
  <si>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</si>
  <si>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</si>
  <si>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</si>
  <si>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</si>
  <si>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</si>
  <si>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</si>
  <si>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</si>
  <si>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</si>
  <si>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</si>
  <si>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</si>
  <si>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</si>
  <si>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</si>
  <si>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</si>
  <si>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</si>
  <si>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</si>
  <si>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</si>
  <si>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</si>
  <si>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</si>
  <si>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</si>
  <si>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</si>
  <si>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</si>
  <si>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</si>
  <si>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</si>
  <si>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</si>
  <si>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</si>
  <si>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</si>
  <si>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</si>
  <si>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</si>
  <si>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</si>
  <si>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</si>
  <si>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</si>
  <si>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</si>
  <si>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</si>
  <si>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</si>
  <si>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</si>
  <si>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</si>
  <si>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</si>
  <si>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</si>
  <si>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</si>
  <si>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</si>
  <si>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</si>
  <si>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</si>
  <si>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</si>
  <si>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</si>
  <si>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</si>
  <si>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</si>
  <si>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</si>
  <si>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</si>
  <si>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</si>
  <si>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</si>
  <si>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</si>
  <si>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</si>
  <si>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</si>
  <si>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</si>
  <si>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</si>
  <si>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</si>
  <si>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</si>
  <si>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</si>
  <si>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</si>
  <si>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</si>
  <si>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</si>
  <si>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</si>
  <si>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</si>
  <si>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</si>
  <si>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</si>
  <si>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</si>
  <si>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</si>
  <si>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</si>
  <si>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</si>
  <si>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</si>
  <si>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</si>
  <si>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</si>
  <si>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</si>
  <si>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</si>
  <si>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</si>
  <si>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</si>
  <si>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</si>
  <si>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</si>
  <si>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</si>
  <si>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</si>
  <si>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</si>
  <si>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</si>
  <si>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</si>
  <si>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</si>
  <si>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</si>
  <si>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</si>
  <si>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</si>
  <si>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</si>
  <si>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</si>
  <si>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</si>
  <si>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</si>
  <si>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</si>
  <si>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</si>
  <si>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</si>
  <si>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</si>
  <si>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</si>
  <si>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</si>
  <si>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</si>
  <si>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</si>
  <si>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</si>
  <si>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</si>
  <si>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</si>
  <si>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</si>
  <si>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</si>
  <si>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</si>
  <si>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</si>
  <si>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</si>
  <si>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</si>
  <si>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</si>
  <si>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</si>
  <si>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</si>
  <si>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</si>
  <si>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</si>
  <si>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</si>
  <si>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</si>
  <si>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</si>
  <si>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</si>
  <si>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</si>
  <si>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</si>
  <si>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</si>
  <si>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</si>
  <si>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</si>
  <si>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</si>
  <si>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</si>
  <si>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</si>
  <si>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</si>
  <si>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</si>
  <si>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</si>
  <si>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</si>
  <si>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</si>
  <si>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</si>
  <si>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</si>
  <si>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</si>
  <si>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</si>
  <si>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</si>
  <si>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</si>
  <si>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</si>
  <si>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</si>
  <si>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</si>
  <si>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</si>
  <si>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</si>
  <si>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</si>
  <si>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</si>
  <si>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</si>
  <si>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</si>
  <si>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</si>
  <si>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</si>
  <si>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</si>
  <si>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</si>
  <si>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</si>
  <si>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</si>
  <si>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</si>
  <si>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</si>
  <si>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</si>
  <si>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</si>
  <si>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</si>
  <si>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</si>
  <si>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</si>
  <si>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</si>
  <si>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</si>
  <si>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</si>
  <si>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</si>
  <si>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</si>
  <si>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</si>
  <si>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</si>
  <si>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</si>
  <si>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</si>
  <si>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</si>
  <si>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</si>
  <si>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</si>
  <si>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</si>
  <si>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</si>
  <si>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</si>
  <si>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</si>
  <si>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</si>
  <si>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</si>
  <si>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</si>
  <si>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</si>
  <si>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</si>
  <si>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</si>
  <si>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</si>
  <si>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</si>
  <si>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</si>
  <si>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</si>
  <si>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</si>
  <si>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</si>
  <si>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</si>
  <si>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</si>
  <si>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</si>
  <si>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</si>
  <si>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</si>
  <si>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</si>
  <si>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</si>
  <si>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</si>
  <si>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</si>
  <si>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</si>
  <si>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</si>
  <si>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</si>
  <si>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</si>
  <si>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</si>
  <si>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</si>
  <si>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</si>
  <si>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</si>
  <si>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</si>
  <si>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</si>
  <si>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</si>
  <si>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</si>
  <si>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</si>
  <si>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</si>
  <si>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</si>
  <si>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</si>
  <si>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</si>
  <si>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</si>
  <si>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</si>
  <si>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</si>
  <si>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</si>
  <si>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</si>
  <si>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</si>
  <si>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</si>
  <si>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</si>
  <si>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</si>
  <si>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</si>
  <si>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</si>
  <si>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</si>
  <si>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</si>
  <si>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</si>
  <si>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</si>
  <si>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</si>
  <si>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</si>
  <si>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</si>
  <si>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</si>
  <si>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</si>
  <si>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</si>
  <si>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</si>
  <si>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</si>
  <si>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</si>
  <si>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</si>
  <si>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</si>
  <si>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</si>
  <si>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</si>
  <si>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</si>
  <si>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</si>
  <si>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</si>
  <si>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</si>
  <si>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</si>
  <si>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</si>
  <si>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</si>
  <si>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</si>
  <si>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</si>
  <si>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</si>
  <si>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</si>
  <si>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</si>
  <si>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</si>
  <si>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</si>
  <si>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</si>
  <si>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</si>
  <si>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</si>
  <si>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</si>
  <si>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</si>
  <si>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</si>
  <si>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</si>
  <si>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</si>
  <si>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</si>
  <si>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</si>
  <si>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</si>
  <si>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</si>
  <si>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</si>
  <si>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</si>
  <si>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</si>
  <si>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</si>
  <si>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</si>
  <si>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</si>
  <si>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</si>
  <si>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</si>
  <si>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</si>
  <si>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</si>
  <si>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</si>
  <si>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</si>
  <si>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</si>
  <si>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</si>
  <si>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</si>
  <si>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</si>
  <si>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</si>
  <si>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</si>
  <si>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</si>
  <si>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</si>
  <si>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</si>
  <si>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</si>
  <si>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</si>
  <si>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</si>
  <si>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</si>
  <si>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</si>
  <si>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</si>
  <si>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</si>
  <si>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</si>
  <si>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</si>
  <si>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</si>
  <si>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</si>
  <si>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</si>
  <si>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</si>
  <si>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</si>
  <si>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</si>
  <si>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</si>
  <si>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</si>
  <si>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</si>
  <si>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</si>
  <si>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</si>
  <si>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</si>
  <si>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</si>
  <si>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</si>
  <si>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</si>
  <si>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</si>
  <si>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</si>
  <si>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</si>
  <si>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</si>
  <si>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</si>
  <si>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</si>
  <si>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</si>
  <si>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</si>
  <si>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</si>
  <si>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</si>
  <si>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</si>
  <si>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</si>
  <si>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</si>
  <si>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</si>
  <si>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</si>
  <si>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</si>
  <si>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</si>
  <si>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</si>
  <si>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</si>
  <si>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</si>
  <si>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</si>
  <si>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</si>
  <si>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</si>
  <si>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</si>
  <si>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</si>
  <si>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</si>
  <si>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</si>
  <si>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</si>
  <si>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</si>
  <si>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</si>
  <si>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</si>
  <si>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</si>
  <si>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</si>
  <si>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</si>
  <si>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</si>
  <si>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</si>
  <si>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</si>
  <si>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</si>
  <si>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</si>
  <si>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</si>
  <si>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</si>
  <si>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</si>
  <si>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</si>
  <si>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</si>
  <si>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</si>
  <si>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</si>
  <si>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</si>
  <si>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</si>
  <si>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</si>
  <si>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</si>
  <si>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</si>
  <si>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</si>
  <si>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</si>
  <si>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</si>
  <si>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</si>
  <si>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</si>
  <si>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</si>
  <si>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</si>
  <si>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</si>
  <si>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</si>
  <si>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</si>
  <si>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</si>
  <si>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</si>
  <si>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</si>
  <si>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</si>
  <si>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</si>
  <si>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</si>
  <si>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</si>
  <si>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</si>
  <si>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</si>
  <si>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</si>
  <si>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</si>
  <si>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</si>
  <si>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</si>
  <si>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</si>
  <si>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</si>
  <si>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</si>
  <si>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</si>
  <si>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</si>
  <si>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</si>
  <si>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</si>
  <si>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</si>
  <si>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</si>
  <si>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</si>
  <si>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</si>
  <si>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</si>
  <si>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</si>
  <si>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</si>
  <si>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</si>
  <si>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</si>
  <si>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</si>
  <si>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</si>
  <si>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</si>
  <si>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</si>
  <si>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</si>
  <si>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</si>
  <si>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</si>
  <si>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</si>
  <si>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</si>
  <si>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</si>
  <si>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</si>
  <si>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</si>
  <si>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</si>
  <si>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</si>
  <si>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</si>
  <si>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</si>
  <si>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</si>
  <si>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</si>
  <si>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</si>
  <si>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</si>
  <si>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</si>
  <si>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</si>
  <si>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</si>
  <si>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</si>
  <si>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</si>
  <si>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</si>
  <si>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</si>
  <si>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</si>
  <si>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</si>
  <si>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</si>
  <si>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</si>
  <si>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</si>
  <si>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</si>
  <si>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</si>
  <si>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</si>
  <si>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</si>
  <si>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</si>
  <si>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</si>
  <si>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</si>
  <si>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</si>
  <si>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</si>
  <si>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</si>
  <si>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</si>
  <si>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</si>
  <si>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</si>
  <si>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</si>
  <si>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</si>
  <si>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</si>
  <si>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</si>
  <si>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</si>
  <si>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</si>
  <si>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</si>
  <si>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</si>
  <si>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</si>
  <si>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</si>
  <si>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</si>
  <si>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</si>
  <si>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</si>
  <si>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</si>
  <si>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</si>
  <si>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</si>
  <si>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</si>
  <si>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</si>
  <si>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</si>
  <si>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</si>
  <si>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</si>
  <si>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</si>
  <si>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</si>
  <si>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</si>
  <si>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</si>
  <si>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</si>
  <si>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</si>
  <si>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</si>
  <si>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</si>
  <si>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</si>
  <si>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</si>
  <si>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</si>
  <si>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</si>
  <si>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</si>
  <si>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</si>
  <si>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</si>
  <si>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</si>
  <si>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</si>
  <si>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</si>
  <si>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</si>
  <si>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</si>
  <si>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</si>
  <si>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</si>
  <si>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</si>
  <si>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</si>
  <si>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</si>
  <si>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</si>
  <si>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</si>
  <si>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</si>
  <si>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</si>
  <si>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</si>
  <si>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</si>
  <si>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</si>
  <si>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</si>
  <si>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</si>
  <si>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</si>
  <si>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</si>
  <si>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</si>
  <si>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</si>
  <si>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</si>
  <si>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</si>
  <si>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</si>
  <si>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</si>
  <si>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</si>
  <si>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</si>
  <si>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</si>
  <si>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</si>
  <si>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</si>
  <si>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</si>
  <si>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</si>
  <si>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</si>
  <si>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</si>
  <si>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</si>
  <si>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</si>
  <si>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</si>
  <si>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</si>
  <si>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</si>
  <si>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</si>
  <si>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</si>
  <si>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</si>
  <si>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</si>
  <si>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</si>
  <si>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</si>
  <si>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</si>
  <si>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</si>
  <si>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</si>
  <si>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</si>
  <si>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</si>
  <si>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</si>
  <si>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</si>
  <si>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</si>
  <si>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</si>
  <si>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</si>
  <si>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</si>
  <si>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</si>
  <si>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</si>
  <si>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</si>
  <si>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</si>
  <si>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</si>
  <si>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</si>
  <si>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</si>
  <si>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</si>
  <si>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</si>
  <si>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</si>
  <si>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</si>
  <si>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</si>
  <si>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</si>
  <si>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</si>
  <si>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</si>
  <si>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</si>
  <si>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</si>
  <si>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</si>
  <si>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</si>
  <si>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</si>
  <si>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</si>
  <si>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</si>
  <si>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</si>
  <si>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</si>
  <si>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</si>
  <si>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</si>
  <si>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</si>
  <si>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</si>
  <si>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</si>
  <si>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</si>
  <si>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</si>
  <si>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</si>
  <si>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</si>
  <si>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</si>
  <si>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</si>
  <si>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</si>
  <si>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</si>
  <si>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</si>
  <si>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</si>
  <si>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</si>
  <si>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</si>
  <si>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</si>
  <si>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</si>
  <si>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</si>
  <si>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</si>
  <si>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</si>
  <si>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</si>
  <si>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</si>
  <si>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</si>
  <si>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</si>
  <si>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</si>
  <si>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</si>
  <si>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</si>
  <si>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</si>
  <si>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</si>
  <si>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</si>
  <si>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</si>
  <si>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</si>
  <si>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</si>
  <si>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</si>
  <si>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</si>
  <si>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</si>
  <si>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</si>
  <si>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</si>
  <si>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</si>
  <si>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</si>
  <si>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</si>
  <si>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</si>
  <si>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</si>
  <si>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</si>
  <si>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</si>
  <si>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</si>
  <si>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</si>
  <si>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</si>
  <si>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</si>
  <si>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</si>
  <si>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</si>
  <si>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</si>
  <si>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</si>
  <si>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</si>
  <si>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</si>
  <si>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</si>
  <si>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</si>
  <si>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</si>
  <si>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</si>
  <si>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</si>
  <si>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</si>
  <si>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</si>
  <si>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</si>
  <si>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</si>
  <si>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</si>
  <si>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</si>
  <si>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</si>
  <si>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</si>
  <si>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</si>
  <si>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</si>
  <si>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</si>
  <si>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</si>
  <si>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</si>
  <si>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</si>
  <si>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</si>
  <si>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</si>
  <si>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</si>
  <si>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</si>
  <si>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</si>
  <si>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</si>
  <si>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</si>
  <si>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</si>
  <si>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</si>
  <si>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</si>
  <si>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</si>
  <si>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</si>
  <si>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</si>
  <si>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</si>
  <si>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</si>
  <si>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</si>
  <si>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</si>
  <si>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</si>
  <si>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</si>
  <si>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</si>
  <si>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</si>
  <si>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</si>
  <si>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</si>
  <si>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</si>
  <si>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</si>
  <si>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</si>
  <si>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</si>
  <si>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</si>
  <si>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</si>
  <si>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</si>
  <si>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</si>
  <si>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</si>
  <si>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</si>
  <si>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</si>
  <si>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</si>
  <si>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</si>
  <si>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</si>
  <si>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</si>
  <si>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</si>
  <si>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</si>
  <si>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</si>
  <si>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</si>
  <si>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</si>
  <si>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</si>
  <si>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</si>
  <si>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</si>
  <si>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</si>
  <si>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</si>
  <si>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</si>
  <si>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</si>
  <si>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</si>
  <si>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</si>
  <si>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</si>
  <si>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</si>
  <si>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</si>
  <si>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</si>
  <si>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</si>
  <si>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</si>
  <si>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</si>
  <si>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</si>
  <si>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</si>
  <si>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</si>
  <si>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</si>
  <si>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</si>
  <si>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</si>
  <si>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</si>
  <si>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</si>
  <si>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</si>
  <si>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</si>
  <si>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</si>
  <si>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</si>
  <si>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</si>
  <si>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</si>
  <si>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</si>
  <si>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</si>
  <si>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</si>
  <si>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</si>
  <si>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</si>
  <si>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</si>
  <si>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</si>
  <si>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</si>
  <si>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</si>
  <si>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</si>
  <si>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</si>
  <si>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</si>
  <si>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</si>
  <si>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</si>
  <si>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</si>
  <si>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</si>
  <si>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</si>
  <si>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</si>
  <si>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</si>
  <si>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</si>
  <si>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</si>
  <si>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</si>
  <si>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</si>
  <si>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</si>
  <si>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</si>
  <si>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</si>
  <si>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</si>
  <si>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</si>
  <si>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</si>
  <si>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</si>
  <si>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</si>
  <si>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</si>
  <si>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</si>
  <si>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</si>
  <si>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</si>
  <si>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</si>
  <si>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</si>
  <si>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</si>
  <si>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</si>
  <si>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</si>
  <si>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</si>
  <si>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</si>
  <si>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</si>
  <si>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</si>
  <si>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</si>
  <si>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</si>
  <si>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</si>
  <si>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</si>
  <si>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</si>
  <si>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</si>
  <si>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</si>
  <si>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</si>
  <si>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</si>
  <si>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</si>
  <si>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</si>
  <si>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</si>
  <si>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</si>
  <si>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</si>
  <si>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</si>
  <si>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</si>
  <si>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</si>
  <si>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</si>
  <si>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</si>
  <si>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</si>
  <si>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</si>
  <si>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</si>
  <si>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</si>
  <si>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</si>
  <si>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</si>
  <si>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</si>
  <si>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</si>
  <si>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</si>
  <si>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</si>
  <si>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</si>
  <si>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</si>
  <si>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</si>
  <si>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</si>
  <si>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</si>
  <si>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</si>
  <si>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</si>
  <si>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</si>
  <si>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</si>
  <si>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</si>
  <si>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</si>
  <si>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</si>
  <si>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</si>
  <si>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</si>
  <si>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</si>
  <si>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</si>
  <si>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</si>
  <si>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</si>
  <si>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</si>
  <si>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</si>
  <si>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</si>
  <si>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</si>
  <si>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</si>
  <si>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</si>
  <si>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</si>
  <si>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</si>
  <si>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</si>
  <si>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</si>
  <si>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</si>
  <si>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</si>
  <si>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</si>
  <si>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</si>
  <si>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</si>
  <si>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</si>
  <si>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</si>
  <si>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</si>
  <si>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</si>
  <si>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</si>
  <si>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</si>
  <si>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</si>
  <si>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</si>
  <si>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</si>
  <si>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</si>
  <si>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</si>
  <si>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</si>
  <si>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</si>
  <si>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</si>
  <si>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</si>
  <si>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</si>
  <si>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</si>
  <si>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</si>
  <si>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</si>
  <si>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</si>
  <si>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</si>
  <si>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</si>
  <si>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</si>
  <si>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</si>
  <si>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</si>
  <si>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</si>
  <si>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</si>
  <si>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</si>
  <si>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</si>
  <si>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</si>
  <si>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</si>
  <si>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</si>
  <si>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</si>
  <si>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</si>
  <si>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</si>
  <si>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</si>
  <si>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</si>
  <si>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</si>
  <si>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</si>
  <si>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</si>
  <si>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</si>
  <si>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</si>
  <si>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</si>
  <si>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</si>
  <si>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</si>
  <si>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</si>
  <si>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</si>
  <si>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</si>
  <si>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</si>
  <si>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</si>
  <si>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</si>
  <si>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</si>
  <si>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</si>
  <si>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</si>
  <si>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</si>
  <si>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</si>
  <si>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</si>
  <si>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</si>
  <si>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</si>
  <si>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</si>
  <si>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</si>
  <si>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</si>
  <si>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</si>
  <si>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</si>
  <si>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</si>
  <si>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</si>
  <si>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</si>
  <si>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</si>
  <si>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</si>
  <si>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</si>
  <si>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</si>
  <si>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</si>
  <si>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</si>
  <si>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</si>
  <si>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</si>
  <si>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</si>
  <si>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</si>
  <si>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</si>
  <si>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</si>
  <si>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</si>
  <si>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</si>
  <si>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</si>
  <si>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</si>
  <si>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</si>
  <si>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</si>
  <si>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</si>
  <si>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</si>
  <si>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</si>
  <si>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</si>
  <si>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</si>
  <si>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</si>
  <si>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</si>
  <si>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</si>
  <si>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</si>
  <si>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</si>
  <si>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</si>
  <si>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</si>
  <si>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</si>
  <si>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</si>
  <si>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</si>
  <si>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</si>
  <si>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</si>
  <si>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</si>
  <si>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</si>
  <si>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</si>
  <si>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</si>
  <si>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</si>
  <si>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</si>
  <si>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</si>
  <si>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</si>
  <si>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</si>
  <si>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</si>
  <si>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</si>
  <si>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</si>
  <si>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</si>
  <si>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</si>
  <si>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</si>
  <si>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</si>
  <si>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</si>
  <si>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</si>
  <si>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</si>
  <si>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</si>
  <si>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</si>
  <si>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</si>
  <si>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</si>
  <si>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</si>
  <si>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</si>
  <si>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</si>
  <si>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</si>
  <si>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</si>
  <si>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</si>
  <si>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</si>
  <si>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</si>
  <si>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</si>
  <si>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</si>
  <si>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</si>
  <si>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</si>
  <si>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</si>
  <si>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</si>
  <si>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</si>
  <si>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</si>
  <si>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</si>
  <si>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</si>
  <si>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</si>
  <si>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</si>
  <si>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</si>
  <si>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</si>
  <si>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</si>
  <si>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</si>
  <si>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</si>
  <si>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</si>
  <si>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</si>
  <si>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</si>
  <si>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</si>
  <si>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</si>
  <si>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</si>
  <si>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</si>
  <si>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</si>
  <si>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</si>
  <si>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</si>
  <si>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</si>
  <si>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</si>
  <si>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</si>
  <si>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</si>
  <si>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</si>
  <si>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</si>
  <si>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</si>
  <si>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</si>
  <si>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</si>
  <si>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</si>
  <si>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</si>
  <si>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</si>
  <si>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</si>
  <si>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</si>
  <si>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</si>
  <si>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</si>
  <si>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</si>
  <si>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</si>
  <si>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</si>
  <si>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</si>
  <si>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</si>
  <si>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</si>
  <si>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</si>
  <si>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</si>
  <si>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</si>
  <si>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</si>
  <si>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</si>
  <si>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</si>
  <si>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</si>
  <si>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</si>
  <si>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</si>
  <si>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</si>
  <si>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</si>
  <si>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</si>
  <si>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</si>
  <si>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</si>
  <si>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</si>
  <si>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</si>
  <si>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</si>
  <si>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</si>
  <si>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</si>
  <si>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</si>
  <si>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</si>
  <si>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</si>
  <si>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</si>
  <si>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</si>
  <si>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</si>
  <si>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</si>
  <si>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</si>
  <si>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</si>
  <si>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</si>
  <si>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</si>
  <si>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</si>
  <si>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</si>
  <si>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</si>
  <si>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</si>
  <si>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</si>
  <si>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</si>
  <si>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</si>
  <si>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</si>
  <si>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</si>
  <si>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</si>
  <si>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</si>
  <si>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</si>
  <si>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</si>
  <si>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</si>
  <si>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</si>
  <si>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</si>
  <si>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</si>
  <si>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</si>
  <si>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</si>
  <si>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</si>
  <si>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</si>
  <si>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</si>
  <si>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</si>
  <si>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</si>
  <si>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</si>
  <si>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</si>
  <si>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</si>
  <si>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</si>
  <si>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</si>
  <si>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</si>
  <si>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</si>
  <si>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</si>
  <si>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</si>
  <si>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</si>
  <si>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</si>
  <si>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</si>
  <si>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</si>
  <si>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</si>
  <si>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</si>
  <si>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</si>
  <si>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</si>
  <si>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</si>
  <si>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</si>
  <si>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</si>
  <si>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</si>
  <si>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</si>
  <si>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</si>
  <si>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</si>
  <si>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</si>
  <si>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</si>
  <si>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</si>
  <si>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</si>
  <si>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</si>
  <si>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</si>
  <si>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</si>
  <si>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</si>
  <si>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</si>
  <si>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</si>
  <si>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</si>
  <si>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</si>
  <si>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</si>
  <si>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</si>
  <si>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</si>
  <si>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</si>
  <si>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</si>
  <si>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</si>
  <si>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</si>
  <si>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</si>
  <si>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</si>
  <si>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</si>
  <si>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</si>
  <si>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</si>
  <si>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</si>
  <si>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</si>
  <si>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</si>
  <si>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</si>
  <si>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</si>
  <si>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</si>
  <si>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</si>
  <si>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</si>
  <si>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</si>
  <si>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</si>
  <si>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</si>
  <si>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</si>
  <si>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</si>
  <si>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</si>
  <si>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</si>
  <si>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</si>
  <si>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</si>
  <si>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</si>
  <si>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</si>
  <si>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</si>
  <si>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</si>
  <si>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</si>
  <si>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</si>
  <si>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</si>
  <si>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</si>
  <si>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</si>
  <si>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</si>
  <si>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</si>
  <si>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</si>
  <si>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</si>
  <si>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</si>
  <si>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</si>
  <si>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</si>
  <si>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</si>
  <si>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</si>
  <si>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</si>
  <si>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</si>
  <si>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</si>
  <si>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</si>
  <si>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</si>
  <si>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</si>
  <si>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</si>
  <si>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</si>
  <si>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</si>
  <si>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</si>
  <si>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</si>
  <si>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</si>
  <si>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</si>
  <si>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</si>
  <si>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</si>
  <si>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</si>
  <si>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</si>
  <si>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</si>
  <si>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</si>
  <si>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</si>
  <si>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</si>
  <si>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</si>
  <si>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</si>
  <si>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</si>
  <si>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</si>
  <si>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</si>
  <si>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</si>
  <si>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</si>
  <si>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</si>
  <si>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</si>
  <si>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</si>
  <si>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</si>
  <si>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</si>
  <si>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</si>
  <si>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</si>
  <si>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</si>
  <si>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</si>
  <si>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</si>
  <si>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</si>
  <si>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</si>
  <si>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</si>
  <si>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</si>
  <si>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</si>
  <si>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</si>
  <si>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</si>
  <si>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</si>
  <si>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</si>
  <si>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</si>
  <si>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</si>
  <si>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</si>
  <si>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</si>
  <si>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</si>
  <si>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</si>
  <si>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</si>
  <si>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</si>
  <si>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</si>
  <si>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</si>
  <si>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</si>
  <si>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</si>
  <si>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</si>
  <si>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</si>
  <si>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</si>
  <si>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</si>
  <si>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</si>
  <si>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</si>
  <si>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</si>
  <si>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</si>
  <si>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</si>
  <si>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</si>
  <si>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</si>
  <si>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</si>
  <si>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</si>
  <si>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</si>
  <si>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</si>
  <si>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</si>
  <si>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</si>
  <si>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</si>
  <si>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</si>
  <si>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</si>
  <si>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</si>
  <si>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</si>
  <si>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</si>
  <si>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</si>
  <si>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</si>
  <si>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</si>
  <si>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</si>
  <si>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</si>
  <si>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</si>
  <si>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</si>
  <si>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</si>
  <si>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</si>
  <si>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</si>
  <si>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</si>
  <si>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</si>
  <si>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</si>
  <si>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</si>
  <si>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</si>
  <si>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</si>
  <si>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</si>
  <si>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</si>
  <si>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</si>
  <si>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</si>
  <si>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</si>
  <si>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</si>
  <si>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</si>
  <si>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</si>
  <si>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</si>
  <si>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</si>
  <si>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</si>
  <si>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</si>
  <si>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</si>
  <si>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</si>
  <si>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</si>
  <si>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</si>
  <si>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</si>
  <si>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</si>
  <si>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</si>
  <si>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</si>
  <si>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</si>
  <si>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</si>
  <si>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</si>
  <si>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</si>
  <si>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</si>
  <si>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</si>
  <si>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</si>
  <si>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</si>
  <si>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</si>
  <si>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</si>
  <si>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</si>
  <si>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</si>
  <si>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</si>
  <si>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</si>
  <si>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</si>
  <si>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</si>
  <si>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</si>
  <si>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</si>
  <si>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</si>
  <si>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</si>
  <si>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</si>
  <si>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</si>
  <si>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</si>
  <si>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</si>
  <si>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</si>
  <si>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</si>
  <si>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</si>
  <si>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</si>
  <si>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</si>
  <si>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</si>
  <si>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</si>
  <si>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</si>
  <si>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</si>
  <si>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</si>
  <si>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</si>
  <si>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</si>
  <si>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</si>
  <si>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</si>
  <si>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</si>
  <si>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</si>
  <si>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</si>
  <si>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</si>
  <si>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</si>
  <si>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</si>
  <si>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</si>
  <si>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</si>
  <si>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</si>
  <si>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</si>
  <si>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</si>
  <si>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</si>
  <si>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</si>
  <si>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</si>
  <si>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</si>
  <si>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</si>
  <si>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</si>
  <si>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</si>
  <si>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</si>
  <si>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</si>
  <si>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</si>
  <si>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</si>
  <si>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</si>
  <si>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</si>
  <si>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</si>
  <si>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</si>
  <si>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</si>
  <si>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</si>
  <si>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</si>
  <si>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</si>
  <si>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</si>
  <si>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</si>
  <si>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</si>
  <si>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</si>
  <si>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</si>
  <si>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</si>
  <si>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</si>
  <si>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</si>
  <si>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</si>
  <si>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</si>
  <si>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</si>
  <si>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</si>
  <si>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</si>
  <si>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</si>
  <si>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</si>
  <si>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</si>
  <si>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</si>
  <si>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</si>
  <si>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</si>
  <si>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</si>
  <si>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</si>
  <si>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</si>
  <si>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</si>
  <si>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</si>
  <si>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</si>
  <si>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</si>
  <si>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</si>
  <si>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</si>
  <si>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</si>
  <si>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</si>
  <si>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</si>
  <si>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</si>
  <si>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</si>
  <si>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</si>
  <si>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</si>
  <si>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</si>
  <si>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</si>
  <si>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</si>
  <si>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</si>
  <si>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</si>
  <si>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</si>
  <si>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</si>
  <si>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</si>
  <si>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</si>
  <si>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</si>
  <si>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</si>
  <si>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</si>
  <si>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</si>
  <si>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</si>
  <si>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</si>
  <si>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</si>
  <si>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</si>
  <si>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</si>
  <si>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</si>
  <si>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</si>
  <si>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</si>
  <si>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</si>
  <si>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</si>
  <si>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</si>
  <si>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</si>
  <si>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</si>
  <si>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</si>
  <si>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</si>
  <si>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</si>
  <si>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</si>
  <si>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</si>
  <si>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</si>
  <si>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</si>
  <si>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</si>
  <si>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</si>
  <si>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</si>
  <si>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</si>
  <si>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</si>
  <si>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</si>
  <si>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</si>
  <si>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</si>
  <si>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</si>
  <si>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</si>
  <si>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</si>
  <si>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</si>
  <si>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</si>
  <si>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</si>
  <si>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</si>
  <si>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</si>
  <si>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</si>
  <si>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</si>
  <si>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</si>
  <si>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</si>
  <si>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</si>
  <si>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</si>
  <si>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</si>
  <si>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</si>
  <si>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</si>
  <si>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</si>
  <si>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</si>
  <si>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</si>
  <si>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</si>
  <si>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</si>
  <si>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</si>
  <si>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</si>
  <si>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</si>
  <si>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</si>
  <si>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</si>
  <si>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</si>
  <si>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</si>
  <si>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</si>
  <si>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</si>
  <si>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</si>
  <si>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</si>
  <si>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</si>
  <si>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</si>
  <si>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</si>
  <si>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</si>
  <si>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</si>
  <si>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</si>
  <si>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</si>
  <si>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</si>
  <si>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</si>
  <si>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</si>
  <si>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</si>
  <si>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</si>
  <si>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</si>
  <si>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</si>
  <si>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</si>
  <si>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</si>
  <si>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</si>
  <si>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</si>
  <si>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</si>
  <si>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</si>
  <si>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</si>
  <si>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</si>
  <si>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</si>
  <si>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</si>
  <si>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</si>
  <si>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</si>
  <si>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</si>
  <si>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</si>
  <si>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</si>
  <si>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</si>
  <si>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</si>
  <si>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</si>
  <si>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</si>
  <si>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</si>
  <si>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</si>
  <si>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</si>
  <si>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</si>
  <si>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</si>
  <si>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</si>
  <si>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</si>
  <si>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</si>
  <si>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</si>
  <si>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</si>
  <si>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</si>
  <si>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</si>
  <si>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</si>
  <si>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</si>
  <si>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</si>
  <si>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</si>
  <si>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</si>
  <si>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</si>
  <si>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</si>
  <si>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</si>
  <si>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</si>
  <si>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</si>
  <si>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</si>
  <si>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</si>
  <si>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</si>
  <si>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</si>
  <si>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</si>
  <si>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</si>
  <si>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</si>
  <si>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</si>
  <si>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</si>
  <si>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</si>
  <si>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</si>
  <si>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</si>
  <si>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</si>
  <si>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</si>
  <si>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</si>
  <si>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</si>
  <si>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</si>
  <si>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</si>
  <si>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</si>
  <si>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</si>
  <si>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</si>
  <si>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</si>
  <si>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</si>
  <si>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</si>
  <si>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</si>
  <si>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</si>
  <si>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</si>
  <si>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</si>
  <si>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</si>
  <si>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</si>
  <si>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</si>
  <si>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</si>
  <si>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</si>
  <si>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</si>
  <si>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</si>
  <si>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</si>
  <si>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</si>
  <si>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</si>
  <si>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</si>
  <si>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</si>
  <si>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</si>
  <si>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</si>
  <si>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</si>
  <si>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</si>
  <si>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</si>
  <si>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</si>
  <si>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</si>
  <si>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</si>
  <si>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</si>
  <si>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</si>
  <si>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</si>
  <si>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</si>
  <si>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</si>
  <si>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</si>
  <si>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</si>
  <si>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</si>
  <si>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</si>
  <si>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</si>
  <si>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</si>
  <si>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</si>
  <si>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</si>
  <si>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</si>
  <si>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</si>
  <si>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</si>
  <si>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</si>
  <si>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</si>
  <si>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</si>
  <si>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</si>
  <si>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</si>
  <si>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</si>
  <si>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</si>
  <si>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</si>
  <si>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</si>
  <si>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</si>
  <si>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</si>
  <si>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</si>
  <si>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</si>
  <si>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</si>
  <si>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</si>
  <si>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</si>
  <si>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</si>
  <si>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</si>
  <si>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</si>
  <si>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</si>
  <si>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</si>
  <si>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</si>
  <si>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</si>
  <si>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</si>
  <si>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</si>
  <si>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</si>
  <si>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</si>
  <si>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</si>
  <si>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</si>
  <si>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</si>
  <si>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</si>
  <si>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</si>
  <si>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</si>
  <si>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</si>
  <si>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</si>
  <si>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</si>
  <si>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</si>
  <si>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</si>
  <si>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</si>
  <si>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</si>
  <si>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</si>
  <si>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</si>
  <si>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</si>
  <si>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</si>
  <si>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</si>
  <si>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</si>
  <si>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</si>
  <si>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</si>
  <si>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</si>
  <si>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</si>
  <si>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</si>
  <si>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</si>
  <si>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</si>
  <si>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</si>
  <si>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</si>
  <si>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</si>
  <si>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</si>
  <si>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</si>
  <si>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</si>
  <si>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</si>
  <si>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</si>
  <si>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</si>
  <si>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</si>
  <si>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</si>
  <si>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</si>
  <si>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</si>
  <si>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</si>
  <si>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</si>
  <si>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</si>
  <si>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</si>
  <si>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</si>
  <si>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</si>
  <si>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</si>
  <si>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</si>
  <si>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</si>
  <si>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</si>
  <si>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</si>
  <si>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</si>
  <si>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</si>
  <si>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</si>
  <si>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</si>
  <si>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</si>
  <si>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</si>
  <si>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</si>
  <si>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</si>
  <si>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</si>
  <si>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</si>
  <si>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</si>
  <si>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</si>
  <si>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</si>
  <si>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</si>
  <si>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</si>
  <si>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</si>
  <si>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</si>
  <si>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</si>
  <si>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</si>
  <si>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</si>
  <si>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</si>
  <si>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</si>
  <si>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</si>
  <si>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</si>
  <si>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</si>
  <si>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</si>
  <si>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</si>
  <si>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</si>
  <si>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</si>
  <si>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</si>
  <si>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</si>
  <si>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</si>
  <si>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</si>
  <si>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</si>
  <si>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</si>
  <si>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</si>
  <si>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</si>
  <si>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</si>
  <si>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</si>
  <si>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</si>
  <si>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</si>
  <si>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</si>
  <si>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</si>
  <si>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</si>
  <si>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</si>
  <si>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</si>
  <si>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</si>
  <si>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</si>
  <si>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</si>
  <si>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</si>
  <si>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</si>
  <si>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</si>
  <si>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</si>
  <si>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</si>
  <si>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</si>
  <si>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</si>
  <si>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</si>
  <si>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</si>
  <si>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</si>
  <si>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</si>
  <si>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</si>
  <si>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</si>
  <si>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</si>
  <si>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</si>
  <si>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</si>
  <si>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</si>
  <si>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</si>
  <si>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</si>
  <si>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</si>
  <si>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</si>
  <si>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</si>
  <si>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</si>
  <si>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</si>
  <si>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</si>
  <si>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</si>
  <si>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</si>
  <si>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</si>
  <si>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</si>
  <si>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</si>
  <si>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</si>
  <si>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</si>
  <si>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</si>
  <si>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</si>
  <si>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</si>
  <si>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</si>
  <si>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</si>
  <si>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</si>
  <si>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</si>
  <si>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</si>
  <si>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</si>
  <si>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</si>
  <si>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</si>
  <si>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</si>
  <si>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</si>
  <si>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</si>
  <si>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</si>
  <si>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</si>
  <si>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</si>
  <si>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</si>
  <si>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</si>
  <si>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</si>
  <si>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</si>
  <si>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</si>
  <si>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</si>
  <si>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</si>
  <si>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</si>
  <si>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</si>
  <si>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</si>
  <si>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</si>
  <si>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</si>
  <si>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</si>
  <si>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</si>
  <si>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</si>
  <si>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</si>
  <si>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</si>
  <si>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</si>
  <si>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</si>
  <si>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</si>
  <si>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</si>
  <si>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</si>
  <si>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</si>
  <si>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</si>
  <si>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</si>
  <si>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</si>
  <si>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</si>
  <si>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</si>
  <si>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</si>
  <si>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</si>
  <si>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</si>
  <si>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</si>
  <si>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</si>
  <si>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</si>
  <si>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</si>
  <si>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</si>
  <si>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</si>
  <si>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</si>
  <si>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</si>
  <si>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</si>
  <si>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</si>
  <si>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</si>
  <si>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</si>
  <si>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</si>
  <si>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</si>
  <si>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</si>
  <si>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</si>
  <si>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</si>
  <si>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</si>
  <si>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</si>
  <si>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</si>
  <si>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</si>
  <si>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</si>
  <si>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</si>
  <si>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</si>
  <si>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</si>
  <si>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</si>
  <si>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</si>
  <si>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</si>
  <si>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</si>
  <si>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</si>
  <si>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</si>
  <si>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</si>
  <si>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</si>
  <si>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</si>
  <si>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</si>
  <si>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</si>
  <si>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</si>
  <si>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</si>
  <si>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</si>
  <si>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</si>
  <si>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</si>
  <si>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</si>
  <si>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</si>
  <si>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</si>
  <si>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</si>
  <si>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</si>
  <si>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</si>
  <si>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</si>
  <si>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</si>
  <si>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</si>
  <si>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</si>
  <si>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</si>
  <si>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</si>
  <si>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</si>
  <si>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</si>
  <si>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</si>
  <si>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</si>
  <si>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</si>
  <si>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</si>
  <si>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</si>
  <si>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</si>
  <si>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</si>
  <si>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</si>
  <si>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</si>
  <si>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</si>
  <si>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</si>
  <si>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</si>
  <si>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</si>
  <si>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</si>
  <si>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</si>
  <si>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</si>
  <si>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</si>
  <si>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</si>
  <si>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</si>
  <si>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</si>
  <si>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</si>
  <si>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</si>
  <si>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</si>
  <si>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</si>
  <si>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</si>
  <si>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</si>
  <si>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</si>
  <si>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</si>
  <si>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</si>
  <si>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</si>
  <si>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</si>
  <si>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</si>
  <si>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</si>
  <si>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</si>
  <si>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</si>
  <si>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</si>
  <si>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</si>
  <si>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</si>
  <si>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</si>
  <si>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</si>
  <si>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</si>
  <si>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</si>
  <si>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</si>
  <si>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</si>
  <si>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</si>
  <si>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</si>
  <si>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</si>
  <si>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</si>
  <si>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</si>
  <si>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</si>
  <si>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</si>
  <si>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</si>
  <si>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</si>
  <si>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</si>
  <si>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</si>
  <si>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</si>
  <si>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</si>
  <si>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</si>
  <si>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</si>
  <si>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</si>
  <si>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</si>
  <si>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</si>
  <si>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</si>
  <si>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</si>
  <si>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</si>
  <si>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</si>
  <si>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</si>
  <si>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</si>
  <si>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</si>
  <si>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</si>
  <si>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</si>
  <si>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</si>
  <si>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</si>
  <si>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</si>
  <si>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</si>
  <si>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</si>
  <si>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</si>
  <si>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</si>
  <si>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</si>
  <si>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</si>
  <si>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</si>
  <si>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</si>
  <si>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</si>
  <si>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</si>
  <si>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</si>
  <si>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</si>
  <si>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</si>
  <si>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</si>
  <si>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</si>
  <si>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</si>
  <si>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</si>
  <si>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</si>
  <si>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</si>
  <si>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</si>
  <si>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</si>
  <si>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</si>
  <si>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</si>
  <si>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</si>
  <si>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</si>
  <si>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</si>
  <si>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</si>
  <si>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</si>
  <si>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</si>
  <si>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</si>
  <si>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</si>
  <si>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</si>
  <si>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</si>
  <si>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</si>
  <si>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</si>
  <si>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</si>
  <si>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</si>
  <si>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</si>
  <si>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</si>
  <si>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</si>
  <si>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</si>
  <si>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</si>
  <si>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</si>
  <si>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</si>
  <si>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</si>
  <si>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</si>
  <si>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</si>
  <si>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</si>
  <si>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</si>
  <si>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</si>
  <si>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</si>
  <si>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</si>
  <si>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</si>
  <si>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</si>
  <si>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</si>
  <si>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</si>
  <si>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</si>
  <si>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</si>
  <si>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</si>
  <si>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</si>
  <si>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</si>
  <si>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</si>
  <si>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</si>
  <si>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</si>
  <si>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</si>
  <si>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</si>
  <si>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</si>
  <si>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</si>
  <si>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</si>
  <si>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</si>
  <si>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</si>
  <si>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</si>
  <si>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</si>
  <si>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</si>
  <si>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</si>
  <si>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</si>
  <si>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</si>
  <si>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</si>
  <si>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</si>
  <si>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</si>
  <si>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</si>
  <si>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</si>
  <si>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</si>
  <si>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</si>
  <si>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</si>
  <si>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</si>
  <si>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</si>
  <si>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</si>
  <si>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</si>
  <si>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</si>
  <si>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</si>
  <si>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</si>
  <si>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</si>
  <si>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</si>
  <si>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</si>
  <si>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</si>
  <si>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</si>
  <si>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</si>
  <si>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</si>
  <si>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</si>
  <si>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</si>
  <si>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</si>
  <si>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</si>
  <si>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</si>
  <si>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</si>
  <si>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</si>
  <si>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</si>
  <si>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</si>
  <si>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</si>
  <si>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</si>
  <si>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</si>
  <si>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</si>
  <si>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</si>
  <si>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</si>
  <si>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</si>
  <si>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</si>
  <si>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</si>
  <si>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</si>
  <si>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</si>
  <si>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</si>
  <si>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</si>
  <si>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</si>
  <si>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</si>
  <si>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</si>
  <si>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</si>
  <si>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</si>
  <si>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</si>
  <si>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</si>
  <si>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</si>
  <si>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</si>
  <si>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</si>
  <si>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</si>
  <si>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</si>
  <si>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</si>
  <si>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</si>
  <si>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</si>
  <si>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</si>
  <si>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</si>
  <si>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</si>
  <si>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</si>
  <si>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</si>
  <si>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</si>
  <si>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</si>
  <si>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</si>
  <si>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</si>
  <si>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</si>
  <si>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</si>
  <si>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</si>
  <si>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</si>
  <si>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</si>
  <si>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</si>
  <si>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</si>
  <si>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</si>
  <si>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</si>
  <si>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</si>
  <si>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</si>
  <si>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</si>
  <si>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</si>
  <si>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</si>
  <si>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</si>
  <si>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</si>
  <si>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</si>
  <si>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</si>
  <si>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</si>
  <si>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</si>
  <si>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</si>
  <si>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</si>
  <si>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</si>
  <si>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</si>
  <si>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</si>
  <si>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</si>
  <si>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</si>
  <si>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</si>
  <si>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</si>
  <si>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</si>
  <si>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</si>
  <si>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</si>
  <si>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</si>
  <si>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</si>
  <si>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</si>
  <si>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</si>
  <si>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</si>
  <si>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</si>
  <si>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</si>
  <si>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</si>
  <si>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</si>
  <si>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</si>
  <si>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</si>
  <si>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</si>
  <si>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</si>
  <si>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</si>
  <si>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</si>
  <si>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</si>
  <si>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</si>
  <si>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</si>
  <si>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</si>
  <si>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</si>
  <si>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</si>
  <si>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</si>
  <si>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</si>
  <si>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</si>
  <si>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</si>
  <si>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</si>
  <si>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</si>
  <si>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</si>
  <si>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</si>
  <si>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</si>
  <si>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</si>
  <si>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</si>
  <si>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</si>
  <si>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</si>
  <si>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</si>
  <si>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</si>
  <si>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</si>
  <si>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</si>
  <si>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</si>
  <si>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</si>
  <si>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</si>
  <si>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</si>
  <si>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</si>
  <si>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</si>
  <si>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</si>
  <si>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</si>
  <si>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</si>
  <si>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</si>
  <si>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</si>
  <si>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</si>
  <si>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</si>
  <si>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</si>
  <si>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</si>
  <si>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</si>
  <si>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</si>
  <si>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</si>
  <si>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</si>
  <si>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</si>
  <si>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</si>
  <si>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</si>
  <si>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</si>
  <si>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</si>
  <si>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</si>
  <si>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</si>
  <si>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</si>
  <si>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</si>
  <si>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</si>
  <si>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</si>
  <si>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</si>
  <si>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</si>
  <si>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</si>
  <si>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</si>
  <si>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</si>
  <si>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</si>
  <si>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</si>
  <si>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</si>
  <si>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</si>
  <si>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</si>
  <si>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</si>
  <si>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</si>
  <si>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</si>
  <si>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</si>
  <si>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</si>
  <si>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</si>
  <si>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</si>
  <si>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</si>
  <si>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</si>
  <si>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</si>
  <si>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</si>
  <si>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</si>
  <si>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</si>
  <si>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</si>
  <si>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</si>
  <si>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</si>
  <si>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</si>
  <si>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</si>
  <si>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</si>
  <si>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</si>
  <si>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</si>
  <si>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</si>
  <si>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</si>
  <si>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</si>
  <si>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</si>
  <si>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</si>
  <si>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</si>
  <si>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</si>
  <si>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</si>
  <si>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</si>
  <si>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</si>
  <si>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</si>
  <si>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</si>
  <si>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</si>
  <si>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</si>
  <si>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</si>
  <si>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</si>
  <si>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</si>
  <si>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</si>
  <si>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</si>
  <si>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</si>
  <si>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</si>
  <si>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</si>
  <si>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</si>
  <si>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</si>
  <si>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</si>
  <si>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</si>
  <si>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</si>
  <si>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</si>
  <si>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</si>
  <si>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</si>
  <si>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</si>
  <si>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</si>
  <si>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</si>
  <si>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</si>
  <si>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</si>
  <si>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</si>
  <si>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</si>
  <si>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</si>
  <si>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</si>
  <si>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</si>
  <si>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</si>
  <si>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</si>
  <si>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</si>
  <si>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</si>
  <si>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</si>
  <si>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</si>
  <si>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</si>
  <si>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</si>
  <si>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</si>
  <si>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</si>
  <si>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</si>
  <si>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</si>
  <si>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</si>
  <si>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</si>
  <si>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</si>
  <si>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</si>
  <si>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</si>
  <si>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</si>
  <si>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</si>
  <si>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</si>
  <si>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</si>
  <si>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</si>
  <si>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</si>
  <si>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</si>
  <si>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</si>
  <si>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</si>
  <si>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</si>
  <si>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</si>
  <si>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</si>
  <si>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</si>
  <si>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</si>
  <si>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</si>
  <si>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</si>
  <si>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</si>
  <si>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</si>
  <si>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</si>
  <si>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</si>
  <si>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</si>
  <si>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</si>
  <si>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</si>
  <si>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</si>
  <si>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</si>
  <si>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</si>
  <si>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</si>
  <si>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</si>
  <si>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</si>
  <si>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</si>
  <si>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</si>
  <si>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</si>
  <si>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</si>
  <si>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</si>
  <si>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</si>
  <si>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</si>
  <si>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</si>
  <si>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</si>
  <si>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</si>
  <si>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</si>
  <si>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</si>
  <si>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</si>
  <si>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</si>
  <si>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</si>
  <si>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</si>
  <si>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</si>
  <si>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</si>
  <si>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</si>
  <si>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</si>
  <si>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</si>
  <si>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</si>
  <si>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</si>
  <si>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</si>
  <si>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</si>
  <si>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</si>
  <si>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</si>
  <si>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</si>
  <si>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</si>
  <si>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</si>
  <si>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</si>
  <si>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</si>
  <si>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</si>
  <si>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</si>
  <si>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</si>
  <si>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</si>
  <si>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</si>
  <si>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</si>
  <si>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</si>
  <si>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</si>
  <si>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</si>
  <si>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</si>
  <si>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</si>
  <si>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</si>
  <si>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</si>
  <si>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</si>
  <si>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</si>
  <si>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</si>
  <si>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</si>
  <si>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</si>
  <si>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</si>
  <si>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</si>
  <si>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</si>
  <si>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</si>
  <si>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</si>
  <si>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</si>
  <si>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</si>
  <si>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</si>
  <si>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</si>
  <si>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</si>
  <si>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</si>
  <si>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</si>
  <si>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</si>
  <si>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</si>
  <si>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</si>
  <si>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</si>
  <si>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</si>
  <si>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</si>
  <si>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</si>
  <si>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</si>
  <si>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</si>
  <si>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</si>
  <si>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</si>
  <si>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</si>
  <si>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</si>
  <si>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</si>
  <si>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</si>
  <si>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</si>
  <si>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</si>
  <si>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</si>
  <si>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</si>
  <si>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</si>
  <si>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</si>
  <si>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</si>
  <si>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</si>
  <si>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</si>
  <si>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</si>
  <si>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</si>
  <si>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</si>
  <si>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</si>
  <si>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</si>
  <si>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</si>
  <si>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</si>
  <si>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</si>
  <si>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</si>
  <si>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</si>
  <si>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</si>
  <si>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</si>
  <si>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</si>
  <si>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</si>
  <si>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</si>
  <si>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</si>
  <si>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</si>
  <si>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</si>
  <si>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</si>
  <si>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</si>
  <si>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</si>
  <si>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</si>
  <si>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</si>
  <si>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</si>
  <si>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</si>
  <si>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</si>
  <si>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</si>
  <si>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</si>
  <si>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</si>
  <si>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</si>
  <si>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</si>
  <si>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</si>
  <si>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</si>
  <si>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</si>
  <si>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</si>
  <si>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</si>
  <si>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</si>
  <si>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</si>
  <si>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</si>
  <si>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</si>
  <si>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</si>
  <si>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</si>
  <si>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</si>
  <si>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</si>
  <si>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</si>
  <si>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</si>
  <si>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</si>
  <si>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</si>
  <si>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</si>
  <si>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</si>
  <si>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</si>
  <si>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</si>
  <si>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</si>
  <si>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</si>
  <si>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</si>
  <si>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</si>
  <si>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</si>
  <si>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</si>
  <si>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</si>
  <si>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</si>
  <si>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</si>
  <si>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</si>
  <si>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</si>
  <si>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</si>
  <si>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</si>
  <si>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</si>
  <si>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</si>
  <si>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</si>
  <si>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</si>
  <si>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</si>
  <si>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</si>
  <si>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</si>
  <si>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</si>
  <si>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</si>
  <si>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</si>
  <si>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</si>
  <si>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</si>
  <si>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</si>
  <si>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</si>
  <si>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</si>
  <si>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</si>
  <si>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</si>
  <si>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</si>
  <si>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</si>
  <si>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</si>
  <si>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</si>
  <si>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</si>
  <si>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</si>
  <si>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</si>
  <si>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</si>
  <si>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</si>
  <si>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</si>
  <si>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</si>
  <si>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</si>
  <si>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</si>
  <si>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</si>
  <si>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</si>
  <si>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</si>
  <si>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</si>
  <si>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</si>
  <si>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</si>
  <si>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</si>
  <si>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</si>
  <si>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</si>
  <si>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</si>
  <si>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</si>
  <si>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</si>
  <si>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</si>
  <si>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</si>
  <si>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</si>
  <si>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</si>
  <si>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</si>
  <si>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</si>
  <si>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</si>
  <si>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</si>
  <si>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</si>
  <si>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</si>
  <si>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</si>
  <si>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</si>
  <si>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</si>
  <si>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</si>
  <si>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</si>
  <si>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</si>
  <si>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</si>
  <si>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</si>
  <si>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</si>
  <si>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</si>
  <si>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</si>
  <si>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</si>
  <si>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</si>
  <si>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</si>
  <si>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</si>
  <si>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</si>
  <si>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</si>
  <si>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</si>
  <si>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</si>
  <si>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</si>
  <si>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</si>
  <si>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</si>
  <si>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</si>
  <si>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</si>
  <si>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</si>
  <si>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</si>
  <si>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</si>
  <si>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</si>
  <si>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</si>
  <si>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</si>
  <si>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</si>
  <si>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</si>
  <si>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</si>
  <si>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</si>
  <si>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</si>
  <si>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</si>
  <si>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</si>
  <si>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</si>
  <si>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</si>
  <si>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</si>
  <si>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</si>
  <si>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</si>
  <si>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</si>
  <si>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</si>
  <si>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</si>
  <si>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</si>
  <si>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</si>
  <si>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</si>
  <si>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</si>
  <si>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</si>
  <si>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</si>
  <si>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</si>
  <si>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</si>
  <si>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</si>
  <si>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</si>
  <si>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</si>
  <si>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</si>
  <si>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</si>
  <si>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</si>
  <si>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</si>
  <si>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</si>
  <si>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</si>
  <si>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</si>
  <si>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</si>
  <si>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</si>
  <si>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</si>
  <si>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</si>
  <si>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</si>
  <si>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</si>
  <si>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</si>
  <si>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</si>
  <si>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</si>
  <si>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</si>
  <si>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</si>
  <si>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</si>
  <si>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</si>
  <si>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</si>
  <si>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</si>
  <si>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</si>
  <si>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</si>
  <si>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</si>
  <si>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</si>
  <si>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</si>
  <si>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</si>
  <si>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</si>
  <si>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</si>
  <si>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</si>
  <si>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</si>
  <si>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</si>
  <si>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</si>
  <si>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</si>
  <si>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</si>
  <si>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</si>
  <si>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</si>
  <si>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</si>
  <si>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</si>
  <si>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</si>
  <si>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</si>
  <si>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</si>
  <si>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</si>
  <si>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</si>
  <si>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</si>
  <si>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</si>
  <si>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</si>
  <si>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</si>
  <si>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</si>
  <si>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</si>
  <si>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</si>
  <si>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</si>
  <si>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</si>
  <si>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</si>
  <si>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</si>
  <si>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</si>
  <si>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</si>
  <si>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</si>
  <si>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</si>
  <si>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</si>
  <si>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</si>
  <si>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</si>
  <si>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</si>
  <si>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</si>
  <si>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</si>
  <si>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</si>
  <si>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</si>
  <si>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</si>
  <si>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</si>
  <si>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</si>
  <si>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</si>
  <si>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</si>
  <si>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</si>
  <si>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</si>
  <si>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</si>
  <si>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</si>
  <si>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</si>
  <si>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</si>
  <si>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</si>
  <si>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</si>
  <si>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</si>
  <si>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</si>
  <si>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</si>
  <si>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</si>
  <si>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</si>
  <si>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</si>
  <si>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</si>
  <si>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</si>
  <si>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</si>
  <si>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</si>
  <si>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</si>
  <si>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</si>
  <si>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</si>
  <si>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</si>
  <si>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</si>
  <si>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</si>
  <si>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</si>
  <si>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</si>
  <si>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</si>
  <si>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</si>
  <si>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</si>
  <si>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</si>
  <si>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</si>
  <si>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</si>
  <si>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</si>
  <si>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</si>
  <si>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</si>
  <si>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</si>
  <si>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</si>
  <si>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</si>
  <si>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</si>
  <si>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</si>
  <si>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</si>
  <si>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</si>
  <si>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</si>
  <si>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</si>
  <si>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</si>
  <si>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</si>
  <si>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</si>
  <si>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</si>
  <si>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</si>
  <si>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</si>
  <si>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</si>
  <si>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</si>
  <si>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</si>
  <si>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</si>
  <si>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</si>
  <si>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</si>
  <si>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</si>
  <si>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</si>
  <si>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</si>
  <si>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</si>
  <si>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</si>
  <si>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</si>
  <si>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</si>
  <si>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</si>
  <si>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</si>
  <si>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</si>
  <si>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</si>
  <si>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</si>
  <si>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</si>
  <si>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</si>
  <si>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</si>
  <si>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</si>
  <si>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</si>
  <si>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</si>
  <si>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</si>
  <si>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</si>
  <si>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</si>
  <si>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</si>
  <si>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</si>
  <si>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</si>
  <si>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</si>
  <si>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</si>
  <si>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</si>
  <si>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</si>
  <si>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</si>
  <si>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</si>
  <si>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</si>
  <si>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</si>
  <si>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</si>
  <si>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</si>
  <si>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</si>
  <si>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</si>
  <si>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</si>
  <si>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</si>
  <si>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</si>
  <si>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</si>
  <si>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</si>
  <si>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</si>
  <si>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</si>
  <si>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</si>
  <si>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</si>
  <si>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</si>
  <si>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</si>
  <si>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</si>
  <si>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</si>
  <si>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</si>
  <si>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</si>
  <si>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</si>
  <si>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</si>
  <si>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</si>
  <si>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</si>
  <si>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</si>
  <si>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</si>
  <si>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</si>
  <si>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</si>
  <si>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</si>
  <si>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</si>
  <si>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</si>
  <si>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</si>
  <si>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</si>
  <si>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</si>
  <si>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</si>
  <si>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</si>
  <si>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</si>
  <si>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</si>
  <si>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</si>
  <si>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</si>
  <si>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</si>
  <si>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</si>
  <si>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</si>
  <si>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</si>
  <si>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</si>
  <si>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</si>
  <si>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</si>
  <si>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</si>
  <si>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</si>
  <si>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</si>
  <si>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</si>
  <si>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</si>
  <si>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</si>
  <si>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</si>
  <si>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</si>
  <si>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</si>
  <si>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</si>
  <si>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</si>
  <si>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</si>
  <si>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</si>
  <si>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</si>
  <si>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</si>
  <si>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</si>
  <si>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</si>
  <si>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</si>
  <si>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</si>
  <si>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</si>
  <si>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</si>
  <si>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</si>
  <si>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</si>
  <si>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</si>
  <si>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</si>
  <si>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</si>
  <si>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</si>
  <si>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</si>
  <si>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</si>
  <si>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</si>
  <si>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</si>
  <si>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</si>
  <si>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</si>
  <si>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</si>
  <si>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</si>
  <si>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</si>
  <si>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</si>
  <si>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</si>
  <si>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</si>
  <si>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</si>
  <si>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</si>
  <si>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</si>
  <si>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</si>
  <si>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</si>
  <si>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</si>
  <si>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</si>
  <si>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</si>
  <si>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</si>
  <si>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</si>
  <si>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</si>
  <si>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</si>
  <si>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</si>
  <si>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</si>
  <si>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</si>
  <si>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</si>
  <si>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</si>
  <si>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</si>
  <si>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</si>
  <si>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</si>
  <si>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</si>
  <si>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</si>
  <si>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</si>
  <si>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</si>
  <si>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</si>
  <si>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</si>
  <si>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</si>
  <si>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</si>
  <si>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</si>
  <si>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</si>
  <si>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</si>
  <si>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</si>
  <si>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</si>
  <si>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</si>
  <si>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</si>
  <si>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</si>
  <si>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</si>
  <si>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</si>
  <si>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</si>
  <si>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</si>
  <si>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</si>
  <si>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</si>
  <si>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</si>
  <si>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</si>
  <si>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</si>
  <si>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</si>
  <si>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</si>
  <si>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</si>
  <si>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</si>
  <si>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</si>
  <si>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</si>
  <si>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</si>
  <si>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</si>
  <si>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</si>
  <si>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</si>
  <si>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</si>
  <si>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</si>
  <si>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</si>
  <si>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</si>
  <si>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</si>
  <si>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</si>
  <si>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</si>
  <si>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</si>
  <si>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</si>
  <si>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</si>
  <si>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</si>
  <si>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</si>
  <si>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</si>
  <si>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</si>
  <si>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</si>
  <si>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</si>
  <si>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</si>
  <si>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</si>
  <si>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</si>
  <si>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</si>
  <si>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</si>
  <si>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</si>
  <si>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</si>
  <si>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</si>
  <si>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</si>
  <si>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</si>
  <si>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</si>
  <si>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</si>
  <si>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</si>
  <si>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</si>
  <si>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</si>
  <si>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</si>
  <si>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</si>
  <si>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</si>
  <si>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</si>
  <si>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</si>
  <si>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</si>
  <si>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</si>
  <si>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</si>
  <si>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</si>
  <si>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</si>
  <si>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</si>
  <si>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</si>
  <si>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</si>
  <si>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</si>
  <si>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</si>
  <si>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</si>
  <si>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</si>
  <si>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</si>
  <si>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</si>
  <si>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</si>
  <si>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</si>
  <si>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</si>
  <si>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</si>
  <si>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</si>
  <si>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</si>
  <si>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</si>
  <si>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</si>
  <si>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</si>
  <si>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</si>
  <si>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</si>
  <si>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</si>
  <si>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</si>
  <si>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</si>
  <si>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</si>
  <si>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</si>
  <si>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</si>
  <si>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</si>
  <si>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</si>
  <si>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</si>
  <si>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</si>
  <si>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</si>
  <si>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</si>
  <si>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</si>
  <si>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</si>
  <si>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</si>
  <si>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</si>
  <si>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</si>
  <si>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</si>
  <si>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</si>
  <si>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</si>
  <si>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</si>
  <si>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</si>
  <si>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</si>
  <si>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</si>
  <si>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</si>
  <si>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</si>
  <si>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</si>
  <si>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</si>
  <si>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</si>
  <si>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</si>
  <si>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</si>
  <si>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</si>
  <si>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</si>
  <si>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</si>
  <si>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</si>
  <si>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</si>
  <si>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</si>
  <si>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</si>
  <si>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</si>
  <si>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</si>
  <si>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</si>
  <si>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</si>
  <si>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</si>
  <si>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</si>
  <si>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</si>
  <si>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</si>
  <si>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</si>
  <si>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</si>
  <si>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</si>
  <si>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</si>
  <si>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</si>
  <si>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</si>
  <si>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</si>
  <si>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</si>
  <si>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</si>
  <si>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</si>
  <si>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</si>
  <si>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</si>
  <si>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</si>
  <si>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</si>
  <si>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</si>
  <si>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</si>
  <si>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</si>
  <si>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</si>
  <si>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</si>
  <si>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</si>
  <si>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</si>
  <si>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</si>
  <si>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</si>
  <si>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</si>
  <si>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</si>
  <si>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</si>
  <si>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</si>
  <si>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</si>
  <si>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</si>
  <si>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</si>
  <si>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</si>
  <si>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</si>
  <si>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</si>
  <si>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</si>
  <si>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</si>
  <si>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</si>
  <si>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</si>
  <si>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</si>
  <si>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</si>
  <si>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</si>
  <si>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</si>
  <si>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</si>
  <si>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</si>
  <si>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</si>
  <si>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</si>
  <si>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</si>
  <si>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</si>
  <si>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</si>
  <si>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</si>
  <si>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</si>
  <si>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</si>
  <si>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</si>
  <si>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</si>
  <si>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</si>
  <si>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</si>
  <si>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</si>
  <si>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</si>
  <si>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</si>
  <si>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</si>
  <si>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</si>
  <si>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</si>
  <si>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</si>
  <si>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</si>
  <si>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</si>
  <si>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</si>
  <si>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</si>
  <si>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</si>
  <si>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</si>
  <si>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</si>
  <si>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</si>
  <si>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</si>
  <si>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</si>
  <si>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</si>
  <si>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</si>
  <si>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</si>
  <si>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</si>
  <si>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</si>
  <si>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</si>
  <si>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</si>
  <si>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</si>
  <si>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</si>
  <si>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</si>
  <si>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</si>
  <si>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</si>
  <si>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</si>
  <si>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</si>
  <si>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</si>
  <si>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</si>
  <si>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</si>
  <si>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</si>
  <si>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</si>
  <si>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</si>
  <si>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</si>
  <si>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</si>
  <si>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</si>
  <si>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</si>
  <si>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</si>
  <si>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</si>
  <si>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</si>
  <si>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</si>
  <si>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</si>
  <si>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</si>
  <si>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</si>
  <si>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</si>
  <si>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</si>
  <si>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</si>
  <si>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</si>
  <si>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</si>
  <si>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</si>
  <si>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</si>
  <si>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</si>
  <si>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</si>
  <si>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</si>
  <si>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</si>
  <si>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</si>
  <si>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</si>
  <si>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</si>
  <si>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</si>
  <si>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</si>
  <si>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</si>
  <si>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</si>
  <si>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</si>
  <si>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</si>
  <si>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</si>
  <si>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</si>
  <si>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</si>
  <si>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</si>
  <si>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</si>
  <si>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</si>
  <si>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</si>
  <si>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</si>
  <si>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</si>
  <si>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</si>
  <si>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</si>
  <si>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</si>
  <si>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</si>
  <si>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</si>
  <si>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</si>
  <si>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</si>
  <si>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</si>
  <si>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</si>
  <si>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</si>
  <si>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</si>
  <si>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</si>
  <si>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</si>
  <si>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</si>
  <si>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</si>
  <si>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</si>
  <si>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</si>
  <si>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</si>
  <si>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</si>
  <si>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</si>
  <si>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</si>
  <si>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</si>
  <si>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</si>
  <si>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</si>
  <si>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</si>
  <si>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</si>
  <si>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</si>
  <si>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</si>
  <si>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</si>
  <si>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</si>
  <si>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</si>
  <si>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</si>
  <si>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</si>
  <si>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</si>
  <si>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</si>
  <si>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</si>
  <si>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</si>
  <si>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</si>
  <si>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</si>
  <si>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</si>
  <si>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</si>
  <si>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</si>
  <si>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</si>
  <si>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</si>
  <si>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</si>
  <si>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</si>
  <si>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</si>
  <si>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</si>
  <si>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</si>
  <si>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</si>
  <si>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</si>
  <si>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</si>
  <si>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</si>
  <si>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</si>
  <si>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</si>
  <si>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</si>
  <si>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</si>
  <si>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</si>
  <si>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</si>
  <si>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</si>
  <si>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</si>
  <si>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</si>
  <si>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</si>
  <si>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</si>
  <si>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</si>
  <si>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</si>
  <si>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</si>
  <si>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</si>
  <si>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</si>
  <si>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</si>
  <si>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</si>
  <si>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</si>
  <si>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</si>
  <si>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</si>
  <si>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</si>
  <si>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</si>
  <si>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</si>
  <si>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</si>
  <si>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</si>
  <si>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</si>
  <si>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</si>
  <si>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</si>
  <si>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</si>
  <si>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</si>
  <si>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</si>
  <si>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</si>
  <si>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</si>
  <si>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</si>
  <si>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</si>
  <si>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</si>
  <si>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</si>
  <si>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</si>
  <si>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</si>
  <si>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</si>
  <si>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</si>
  <si>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</si>
  <si>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</si>
  <si>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</si>
  <si>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</si>
  <si>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</si>
  <si>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</si>
  <si>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</si>
  <si>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</si>
  <si>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</si>
  <si>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</si>
  <si>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</si>
  <si>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</si>
  <si>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</si>
  <si>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</si>
  <si>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</si>
  <si>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</si>
  <si>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</si>
  <si>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</si>
  <si>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</si>
  <si>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</si>
  <si>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</si>
  <si>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</si>
  <si>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</si>
  <si>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</si>
  <si>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</si>
  <si>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</si>
  <si>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</si>
  <si>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</si>
  <si>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</si>
  <si>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</si>
  <si>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</si>
  <si>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</si>
  <si>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</si>
  <si>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</si>
  <si>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</si>
  <si>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</si>
  <si>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</si>
  <si>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</si>
  <si>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</si>
  <si>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</si>
  <si>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</si>
  <si>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</si>
  <si>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</si>
  <si>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</si>
  <si>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</si>
  <si>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</si>
  <si>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</si>
  <si>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</si>
  <si>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</si>
  <si>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</si>
  <si>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</si>
  <si>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</si>
  <si>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</si>
  <si>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</si>
  <si>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</si>
  <si>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</si>
  <si>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</si>
  <si>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</si>
  <si>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</si>
  <si>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</si>
  <si>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</si>
  <si>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</si>
  <si>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</si>
  <si>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</si>
  <si>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</si>
  <si>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</si>
  <si>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</si>
  <si>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</si>
  <si>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</si>
  <si>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</si>
  <si>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</si>
  <si>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</si>
  <si>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</si>
  <si>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</si>
  <si>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</si>
  <si>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</si>
  <si>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</si>
  <si>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</si>
  <si>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</si>
  <si>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</si>
  <si>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</si>
  <si>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</si>
  <si>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</si>
  <si>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</si>
  <si>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</si>
  <si>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</si>
  <si>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</si>
  <si>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</si>
  <si>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</si>
  <si>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</si>
  <si>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</si>
  <si>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</si>
  <si>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</si>
  <si>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</si>
  <si>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</si>
  <si>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</si>
  <si>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</si>
  <si>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</si>
  <si>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</si>
  <si>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</si>
  <si>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</si>
  <si>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</si>
  <si>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</si>
  <si>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</si>
  <si>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</si>
  <si>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</si>
  <si>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</si>
  <si>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</si>
  <si>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</si>
  <si>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</si>
  <si>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</si>
  <si>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</si>
  <si>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</si>
  <si>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</si>
  <si>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</si>
  <si>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</si>
  <si>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</si>
  <si>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</si>
  <si>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</si>
  <si>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</si>
  <si>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</si>
  <si>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</si>
  <si>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</si>
  <si>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</si>
  <si>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</si>
  <si>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</si>
  <si>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</si>
  <si>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</si>
  <si>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</si>
  <si>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</si>
  <si>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</si>
  <si>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</si>
  <si>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</si>
  <si>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</si>
  <si>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</si>
  <si>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</si>
  <si>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</si>
  <si>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</si>
  <si>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</si>
  <si>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</si>
  <si>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</si>
  <si>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</si>
  <si>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</si>
  <si>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</si>
  <si>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</si>
  <si>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</si>
  <si>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</si>
  <si>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</si>
  <si>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</si>
  <si>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</si>
  <si>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</si>
  <si>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</si>
  <si>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</si>
  <si>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</si>
  <si>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</si>
  <si>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</si>
  <si>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</si>
  <si>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</si>
  <si>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</si>
  <si>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</si>
  <si>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</si>
  <si>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</si>
  <si>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</si>
  <si>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</si>
  <si>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</si>
  <si>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</si>
  <si>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</si>
  <si>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</si>
  <si>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</si>
  <si>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</si>
  <si>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</si>
  <si>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</si>
  <si>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</si>
  <si>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</si>
  <si>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</si>
  <si>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</si>
  <si>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</si>
  <si>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</si>
  <si>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</si>
  <si>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</si>
  <si>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</si>
  <si>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</si>
  <si>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</si>
  <si>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</si>
  <si>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</si>
  <si>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</si>
  <si>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</si>
  <si>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</si>
  <si>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</si>
  <si>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</si>
  <si>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</si>
  <si>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</si>
  <si>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</si>
  <si>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</si>
  <si>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</si>
  <si>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</si>
  <si>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</si>
  <si>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</si>
  <si>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</si>
  <si>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</si>
  <si>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</si>
  <si>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</si>
  <si>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</si>
  <si>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</si>
  <si>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</si>
  <si>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</si>
  <si>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</si>
  <si>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</si>
  <si>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</si>
  <si>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</si>
  <si>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</si>
  <si>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</si>
  <si>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</si>
  <si>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</si>
  <si>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</si>
  <si>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</si>
  <si>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</si>
  <si>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</si>
  <si>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</si>
  <si>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</si>
  <si>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</si>
  <si>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</si>
  <si>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</si>
  <si>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</si>
  <si>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</si>
  <si>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</si>
  <si>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</si>
  <si>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</si>
  <si>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</si>
  <si>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</si>
  <si>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</si>
  <si>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</si>
  <si>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</si>
  <si>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</si>
  <si>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</si>
  <si>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</si>
  <si>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</si>
  <si>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</si>
  <si>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</si>
  <si>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</si>
  <si>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</si>
  <si>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</si>
  <si>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</si>
  <si>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</si>
  <si>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</si>
  <si>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</si>
  <si>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</si>
  <si>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</si>
  <si>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</si>
  <si>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</si>
  <si>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</si>
  <si>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</si>
  <si>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</si>
  <si>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</si>
  <si>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</si>
  <si>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</si>
  <si>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</si>
  <si>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</si>
  <si>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</si>
  <si>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</si>
  <si>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</si>
  <si>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</si>
  <si>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</si>
  <si>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</si>
  <si>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</si>
  <si>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</si>
  <si>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</si>
  <si>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</si>
  <si>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</si>
  <si>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</si>
  <si>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</si>
  <si>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</si>
  <si>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</si>
  <si>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</si>
  <si>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</si>
  <si>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</si>
  <si>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</si>
  <si>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</si>
  <si>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</si>
  <si>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</si>
  <si>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</si>
  <si>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</si>
  <si>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</si>
  <si>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</si>
  <si>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</si>
  <si>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</si>
  <si>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</si>
  <si>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</si>
  <si>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</si>
  <si>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</si>
  <si>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</si>
  <si>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</si>
  <si>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</si>
  <si>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</si>
  <si>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</si>
  <si>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</si>
  <si>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</si>
  <si>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</si>
  <si>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</si>
  <si>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</si>
  <si>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</si>
  <si>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</si>
  <si>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</si>
  <si>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</si>
  <si>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</si>
  <si>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</si>
  <si>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</si>
  <si>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</si>
  <si>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</si>
  <si>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</si>
  <si>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</si>
  <si>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</si>
  <si>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</si>
  <si>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</si>
  <si>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</si>
  <si>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</si>
  <si>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</si>
  <si>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</si>
  <si>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</si>
  <si>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</si>
  <si>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</si>
  <si>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</si>
  <si>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</si>
  <si>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</si>
  <si>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</si>
  <si>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</si>
  <si>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</si>
  <si>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</si>
  <si>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</si>
  <si>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</si>
  <si>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</si>
  <si>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</si>
  <si>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</si>
  <si>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</si>
  <si>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</si>
  <si>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</si>
  <si>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</si>
  <si>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</si>
  <si>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</si>
  <si>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</si>
  <si>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</si>
  <si>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</si>
  <si>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</si>
  <si>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</si>
  <si>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</si>
  <si>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</si>
  <si>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</si>
  <si>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</si>
  <si>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</si>
  <si>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</si>
  <si>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</si>
  <si>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</si>
  <si>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</si>
  <si>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</si>
  <si>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</si>
  <si>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</si>
  <si>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</si>
  <si>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</si>
  <si>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</si>
  <si>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</si>
  <si>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</si>
  <si>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</si>
  <si>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</si>
  <si>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</si>
  <si>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</si>
  <si>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</si>
  <si>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</si>
  <si>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</si>
  <si>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</si>
  <si>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</si>
  <si>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</si>
  <si>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</si>
  <si>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</si>
  <si>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</si>
  <si>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</si>
  <si>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</si>
  <si>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</si>
  <si>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</si>
  <si>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</si>
  <si>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</si>
  <si>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</si>
  <si>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</si>
  <si>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</si>
  <si>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</si>
  <si>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</si>
  <si>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</si>
  <si>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</si>
  <si>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</si>
  <si>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</si>
  <si>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</si>
  <si>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</si>
  <si>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</si>
  <si>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</si>
  <si>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</si>
  <si>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</si>
  <si>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</si>
  <si>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</si>
  <si>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</si>
  <si>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</si>
  <si>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</si>
  <si>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</si>
  <si>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</si>
  <si>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</si>
  <si>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</si>
  <si>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</si>
  <si>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</si>
  <si>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</si>
  <si>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</si>
  <si>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</si>
  <si>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</si>
  <si>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</si>
  <si>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</si>
  <si>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</si>
  <si>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</si>
  <si>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</si>
  <si>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</si>
  <si>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</si>
  <si>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</si>
  <si>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</si>
  <si>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</si>
  <si>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</si>
  <si>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</si>
  <si>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</si>
  <si>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</si>
  <si>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</si>
  <si>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</si>
  <si>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</si>
  <si>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</si>
  <si>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</si>
  <si>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</si>
  <si>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</si>
  <si>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</si>
  <si>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</si>
  <si>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</si>
  <si>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</si>
  <si>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</si>
  <si>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</si>
  <si>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</si>
  <si>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</si>
  <si>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</si>
  <si>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</si>
  <si>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</si>
  <si>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</si>
  <si>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</si>
  <si>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</si>
  <si>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</si>
  <si>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</si>
  <si>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</si>
  <si>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</si>
  <si>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</si>
  <si>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</si>
  <si>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</si>
  <si>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</si>
  <si>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</si>
  <si>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</si>
  <si>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</si>
  <si>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</si>
  <si>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</si>
  <si>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</si>
  <si>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</si>
  <si>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</si>
  <si>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</si>
  <si>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</si>
  <si>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</si>
  <si>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</si>
  <si>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</si>
  <si>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</si>
  <si>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</si>
  <si>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</si>
  <si>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</si>
  <si>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</si>
  <si>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</si>
  <si>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</si>
  <si>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</si>
  <si>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</si>
  <si>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</si>
  <si>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</si>
  <si>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</si>
  <si>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</si>
  <si>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</si>
  <si>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</si>
  <si>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</si>
  <si>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</si>
  <si>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</si>
  <si>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</si>
  <si>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</si>
  <si>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</si>
  <si>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</si>
  <si>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</si>
  <si>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</si>
  <si>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</si>
  <si>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</si>
  <si>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</si>
  <si>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</si>
  <si>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</si>
  <si>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</si>
  <si>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</si>
  <si>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</si>
  <si>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</si>
  <si>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</si>
  <si>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</si>
  <si>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</si>
  <si>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</si>
  <si>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</si>
  <si>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</si>
  <si>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</si>
  <si>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</si>
  <si>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</si>
  <si>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</si>
  <si>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</si>
  <si>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</si>
  <si>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</si>
  <si>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</si>
  <si>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</si>
  <si>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</si>
  <si>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</si>
  <si>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</si>
  <si>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</si>
  <si>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</si>
  <si>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</si>
  <si>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</si>
  <si>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</si>
  <si>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</si>
  <si>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</si>
  <si>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</si>
  <si>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</si>
  <si>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</si>
  <si>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</si>
  <si>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</si>
  <si>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</si>
  <si>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</si>
  <si>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</si>
  <si>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</si>
  <si>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</si>
  <si>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</si>
  <si>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</si>
  <si>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</si>
  <si>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</si>
  <si>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</si>
  <si>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</si>
  <si>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</si>
  <si>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</si>
  <si>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</si>
  <si>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</si>
  <si>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</si>
  <si>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</si>
  <si>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</si>
  <si>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</si>
  <si>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</si>
  <si>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</si>
  <si>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</si>
  <si>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</si>
  <si>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</si>
  <si>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</si>
  <si>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</si>
  <si>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</si>
  <si>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</si>
  <si>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</si>
  <si>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</si>
  <si>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</si>
  <si>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</si>
  <si>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</si>
  <si>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</si>
  <si>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</si>
  <si>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</si>
  <si>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</si>
  <si>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</si>
  <si>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</si>
  <si>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</si>
  <si>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</si>
  <si>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</si>
  <si>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</si>
  <si>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</si>
  <si>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</si>
  <si>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</si>
  <si>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</si>
  <si>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</si>
  <si>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</si>
  <si>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</si>
  <si>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</si>
  <si>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</si>
  <si>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</si>
  <si>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</si>
  <si>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</si>
  <si>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</si>
  <si>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</si>
  <si>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</si>
  <si>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</si>
  <si>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</si>
  <si>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</si>
  <si>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</si>
  <si>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</si>
  <si>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</si>
  <si>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</si>
  <si>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</si>
  <si>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</si>
  <si>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</si>
  <si>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</si>
  <si>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</si>
  <si>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</si>
  <si>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</si>
  <si>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</si>
  <si>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</si>
  <si>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</si>
  <si>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</si>
  <si>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</si>
  <si>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</si>
  <si>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</si>
  <si>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</si>
  <si>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</si>
  <si>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</si>
  <si>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</si>
  <si>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</si>
  <si>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</si>
  <si>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</si>
  <si>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</si>
  <si>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</si>
  <si>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</si>
  <si>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</si>
  <si>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</si>
  <si>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</si>
  <si>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</si>
  <si>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</si>
  <si>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</si>
  <si>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</si>
  <si>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</si>
  <si>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</si>
  <si>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</si>
  <si>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</si>
  <si>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</si>
  <si>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</si>
  <si>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</si>
  <si>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</si>
  <si>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</si>
  <si>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</si>
  <si>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</si>
  <si>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</si>
  <si>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</si>
  <si>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</si>
  <si>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</si>
  <si>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</si>
  <si>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</si>
  <si>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</si>
  <si>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</si>
  <si>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</si>
  <si>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</si>
  <si>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</si>
  <si>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</si>
  <si>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</si>
  <si>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</si>
  <si>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</si>
  <si>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</si>
  <si>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</si>
  <si>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</si>
  <si>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</si>
  <si>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</si>
  <si>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</si>
  <si>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</si>
  <si>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</si>
  <si>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</si>
  <si>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</si>
  <si>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</si>
  <si>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</si>
  <si>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</si>
  <si>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</si>
  <si>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</si>
  <si>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</si>
  <si>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</si>
  <si>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</si>
  <si>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</si>
  <si>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</si>
  <si>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</si>
  <si>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</si>
  <si>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</si>
  <si>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</si>
  <si>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</si>
  <si>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</si>
  <si>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</si>
  <si>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</si>
  <si>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</si>
  <si>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</si>
  <si>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</si>
  <si>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</si>
  <si>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</si>
  <si>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</si>
  <si>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</si>
  <si>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</si>
  <si>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</si>
  <si>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</si>
  <si>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</si>
  <si>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</si>
  <si>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</si>
  <si>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</si>
  <si>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</si>
  <si>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</si>
  <si>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</si>
  <si>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</si>
  <si>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</si>
  <si>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</si>
  <si>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</si>
  <si>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</si>
  <si>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</si>
  <si>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</si>
  <si>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</si>
  <si>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</si>
  <si>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</si>
  <si>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</si>
  <si>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</si>
  <si>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</si>
  <si>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</si>
  <si>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</si>
  <si>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</si>
  <si>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</si>
  <si>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</si>
  <si>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</si>
  <si>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</si>
  <si>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</si>
  <si>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</si>
  <si>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</si>
  <si>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</si>
  <si>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</si>
  <si>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</si>
  <si>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</si>
  <si>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</si>
  <si>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</si>
  <si>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</si>
  <si>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</si>
  <si>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</si>
  <si>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</si>
  <si>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</si>
  <si>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</si>
  <si>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</si>
  <si>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</si>
  <si>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</si>
  <si>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</si>
  <si>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</si>
  <si>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</si>
  <si>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</si>
  <si>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</si>
  <si>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</si>
  <si>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</si>
  <si>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</si>
  <si>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</si>
  <si>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</si>
  <si>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</si>
  <si>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</si>
  <si>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</si>
  <si>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</si>
  <si>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</si>
  <si>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</si>
  <si>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</si>
  <si>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</si>
  <si>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</si>
  <si>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</si>
  <si>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</si>
  <si>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</si>
  <si>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</si>
  <si>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</si>
  <si>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</si>
  <si>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</si>
  <si>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</si>
  <si>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</si>
  <si>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</si>
  <si>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</si>
  <si>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</si>
  <si>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</si>
  <si>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</si>
  <si>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</si>
  <si>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</si>
  <si>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</si>
  <si>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</si>
  <si>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</si>
  <si>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</si>
  <si>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</si>
  <si>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</si>
  <si>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</si>
  <si>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</si>
  <si>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</si>
  <si>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</si>
  <si>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</si>
  <si>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</si>
  <si>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</si>
  <si>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</si>
  <si>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</si>
  <si>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</si>
  <si>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</si>
  <si>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</si>
  <si>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</si>
  <si>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</si>
  <si>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</si>
  <si>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</si>
  <si>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</si>
  <si>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</si>
  <si>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</si>
  <si>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</si>
  <si>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</si>
  <si>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</si>
  <si>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</si>
  <si>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</si>
  <si>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</si>
  <si>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</si>
  <si>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</si>
  <si>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</si>
  <si>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</si>
  <si>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</si>
  <si>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</si>
  <si>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</si>
  <si>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</si>
  <si>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</si>
  <si>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</si>
  <si>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</si>
  <si>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</si>
  <si>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</si>
  <si>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</si>
  <si>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</si>
  <si>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</si>
  <si>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</si>
  <si>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</si>
  <si>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</si>
  <si>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</si>
  <si>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</si>
  <si>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</si>
  <si>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</si>
  <si>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</si>
  <si>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</si>
  <si>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</si>
  <si>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</si>
  <si>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</si>
  <si>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</si>
  <si>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</si>
  <si>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</si>
  <si>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</si>
  <si>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</si>
  <si>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</si>
  <si>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</si>
  <si>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</si>
  <si>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</si>
  <si>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</si>
  <si>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</si>
  <si>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</si>
  <si>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</si>
  <si>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</si>
  <si>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</si>
  <si>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</si>
  <si>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</si>
  <si>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</si>
  <si>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</si>
  <si>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</si>
  <si>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</si>
  <si>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</si>
  <si>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</si>
  <si>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</si>
  <si>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</si>
  <si>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</si>
  <si>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</si>
  <si>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</si>
  <si>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</si>
  <si>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</si>
  <si>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</si>
  <si>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</si>
  <si>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</si>
  <si>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</si>
  <si>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</si>
  <si>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</si>
  <si>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</si>
  <si>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</si>
  <si>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</si>
  <si>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</si>
  <si>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</si>
  <si>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</si>
  <si>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</si>
  <si>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</si>
  <si>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</si>
  <si>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</si>
  <si>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</si>
  <si>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</si>
  <si>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</si>
  <si>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</si>
  <si>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</si>
  <si>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</si>
  <si>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</si>
  <si>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</si>
  <si>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</si>
  <si>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</si>
  <si>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</si>
  <si>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</si>
  <si>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</si>
  <si>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</si>
  <si>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</si>
  <si>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</si>
  <si>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</si>
  <si>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</si>
  <si>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</si>
  <si>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</si>
  <si>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</si>
  <si>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</si>
  <si>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</si>
  <si>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</si>
  <si>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</si>
  <si>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</si>
  <si>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</si>
  <si>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</si>
  <si>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</si>
  <si>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</si>
  <si>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</si>
  <si>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</si>
  <si>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</si>
  <si>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</si>
  <si>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</si>
  <si>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</si>
  <si>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</si>
  <si>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</si>
  <si>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</si>
  <si>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</si>
  <si>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</si>
  <si>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</si>
  <si>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</si>
  <si>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</si>
  <si>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</si>
  <si>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</si>
  <si>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</si>
  <si>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</si>
  <si>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</si>
  <si>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</si>
  <si>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</si>
  <si>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</si>
  <si>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</si>
  <si>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</si>
  <si>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</si>
  <si>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</si>
  <si>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</si>
  <si>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</si>
  <si>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</si>
  <si>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</si>
  <si>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</si>
  <si>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</si>
  <si>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</si>
  <si>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</si>
  <si>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</si>
  <si>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</si>
  <si>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</si>
  <si>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</si>
  <si>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</si>
  <si>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</si>
  <si>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</si>
  <si>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</si>
  <si>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</si>
  <si>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</si>
  <si>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</si>
  <si>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</si>
  <si>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</si>
  <si>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</si>
  <si>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</si>
  <si>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</si>
  <si>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</si>
  <si>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</si>
  <si>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</si>
  <si>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</si>
  <si>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</si>
  <si>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</si>
  <si>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</si>
  <si>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</si>
  <si>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</si>
  <si>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</si>
  <si>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</si>
  <si>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</si>
  <si>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</si>
  <si>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</si>
  <si>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</si>
  <si>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</si>
  <si>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</si>
  <si>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</si>
  <si>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</si>
  <si>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</si>
  <si>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</si>
  <si>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</si>
  <si>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</si>
  <si>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</si>
  <si>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</si>
  <si>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</si>
  <si>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</si>
  <si>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</si>
  <si>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</si>
  <si>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</si>
  <si>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</si>
  <si>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</si>
  <si>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</si>
  <si>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</si>
  <si>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</si>
  <si>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</si>
  <si>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</si>
  <si>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</si>
  <si>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</si>
  <si>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</si>
  <si>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</si>
  <si>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</si>
  <si>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</si>
  <si>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</si>
  <si>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</si>
  <si>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</si>
  <si>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</si>
  <si>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</si>
  <si>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</si>
  <si>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</si>
  <si>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</si>
  <si>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</si>
  <si>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</si>
  <si>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</si>
  <si>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</si>
  <si>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</si>
  <si>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</si>
  <si>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</si>
  <si>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</si>
  <si>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</si>
  <si>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</si>
  <si>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</si>
  <si>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</si>
  <si>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</si>
  <si>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</si>
  <si>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</si>
  <si>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</si>
  <si>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</si>
  <si>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</si>
  <si>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</si>
  <si>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</si>
  <si>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</si>
  <si>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</si>
  <si>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</si>
  <si>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</si>
  <si>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</si>
  <si>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</si>
  <si>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</si>
  <si>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</si>
  <si>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</si>
  <si>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</si>
  <si>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</si>
  <si>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</si>
  <si>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</si>
  <si>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</si>
  <si>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</si>
  <si>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</si>
  <si>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</si>
  <si>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</si>
  <si>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</si>
  <si>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</si>
  <si>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</si>
  <si>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</si>
  <si>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</si>
  <si>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</si>
  <si>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</si>
  <si>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</si>
  <si>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</si>
  <si>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</si>
  <si>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</si>
  <si>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</si>
  <si>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</si>
  <si>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</si>
  <si>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</si>
  <si>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</si>
  <si>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</si>
  <si>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</si>
  <si>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</si>
  <si>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</si>
  <si>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</si>
  <si>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</si>
  <si>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</si>
  <si>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</si>
  <si>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</si>
  <si>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</si>
  <si>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</si>
  <si>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</si>
  <si>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</si>
  <si>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</si>
  <si>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</si>
  <si>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</si>
  <si>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</si>
  <si>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</si>
  <si>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</si>
  <si>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</si>
  <si>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</si>
  <si>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</si>
  <si>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</si>
  <si>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</si>
  <si>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</si>
  <si>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</si>
  <si>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</si>
  <si>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</si>
  <si>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</si>
  <si>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</si>
  <si>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</si>
  <si>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</si>
  <si>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</si>
  <si>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</si>
  <si>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</si>
  <si>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</si>
  <si>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</si>
  <si>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</si>
  <si>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</si>
  <si>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</si>
  <si>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</si>
  <si>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</si>
  <si>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</si>
  <si>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</si>
  <si>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</si>
  <si>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</si>
  <si>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</si>
  <si>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</si>
  <si>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</si>
  <si>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</si>
  <si>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</si>
  <si>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</si>
  <si>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</si>
  <si>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</si>
  <si>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</si>
  <si>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</si>
  <si>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</si>
  <si>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</si>
  <si>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</si>
  <si>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</si>
  <si>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</si>
  <si>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</si>
  <si>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</si>
  <si>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</si>
  <si>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</si>
  <si>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</si>
  <si>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</si>
  <si>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</si>
  <si>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</si>
  <si>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</si>
  <si>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</si>
  <si>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</si>
  <si>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</si>
  <si>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</si>
  <si>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</si>
  <si>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</si>
  <si>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</si>
  <si>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</si>
  <si>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</si>
  <si>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</si>
  <si>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</si>
  <si>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</si>
  <si>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</si>
  <si>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</si>
  <si>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</si>
  <si>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</si>
  <si>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</si>
  <si>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</si>
  <si>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</si>
  <si>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</si>
  <si>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</si>
  <si>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</si>
  <si>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</si>
  <si>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</si>
  <si>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</si>
  <si>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</si>
  <si>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</si>
  <si>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</si>
  <si>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</si>
  <si>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</si>
  <si>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</si>
  <si>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</si>
  <si>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</si>
  <si>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</si>
  <si>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</si>
  <si>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</si>
  <si>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</si>
  <si>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</si>
  <si>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</si>
  <si>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</si>
  <si>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</si>
  <si>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</si>
  <si>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</si>
  <si>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</si>
  <si>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</si>
  <si>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</si>
  <si>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</si>
  <si>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</si>
  <si>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</si>
  <si>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</si>
  <si>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</si>
  <si>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</si>
  <si>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</si>
  <si>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</si>
  <si>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</si>
  <si>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</si>
  <si>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</si>
  <si>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</si>
  <si>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</si>
  <si>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</si>
  <si>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</si>
  <si>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</si>
  <si>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</si>
  <si>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</si>
  <si>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</si>
  <si>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</si>
  <si>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</si>
  <si>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</si>
  <si>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</si>
  <si>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</si>
  <si>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</si>
  <si>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</si>
  <si>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</si>
  <si>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</si>
  <si>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</si>
  <si>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</si>
  <si>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</si>
  <si>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</si>
  <si>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</si>
  <si>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</si>
  <si>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</si>
  <si>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</si>
  <si>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</si>
  <si>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</si>
  <si>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</si>
  <si>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</si>
  <si>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</si>
  <si>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</si>
  <si>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</si>
  <si>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</si>
  <si>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</si>
  <si>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</si>
  <si>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</si>
  <si>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</si>
  <si>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</si>
  <si>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</si>
  <si>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</si>
  <si>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</si>
  <si>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</si>
  <si>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</si>
  <si>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</si>
  <si>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</si>
  <si>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</si>
  <si>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</si>
  <si>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</si>
  <si>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</si>
  <si>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</si>
  <si>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</si>
  <si>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</si>
  <si>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</si>
  <si>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</si>
  <si>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</si>
  <si>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</si>
  <si>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</si>
  <si>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</si>
  <si>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</si>
  <si>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</si>
  <si>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</si>
  <si>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</si>
  <si>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</si>
  <si>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</si>
  <si>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</si>
  <si>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</si>
  <si>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</si>
  <si>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</si>
  <si>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</si>
  <si>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</si>
  <si>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</si>
  <si>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</si>
  <si>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</si>
  <si>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</si>
  <si>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</si>
  <si>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</si>
  <si>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</si>
  <si>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</si>
  <si>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</si>
  <si>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</si>
  <si>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</si>
  <si>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</si>
  <si>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</si>
  <si>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</si>
  <si>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</si>
  <si>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</si>
  <si>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</si>
  <si>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</si>
  <si>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</si>
  <si>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</si>
  <si>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</si>
  <si>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</si>
  <si>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</si>
  <si>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</si>
  <si>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</si>
  <si>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</si>
  <si>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</si>
  <si>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</si>
  <si>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</si>
  <si>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</si>
  <si>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</si>
  <si>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</si>
  <si>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</si>
  <si>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</si>
  <si>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</si>
  <si>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</si>
  <si>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</si>
  <si>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</si>
  <si>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</si>
  <si>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</si>
  <si>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</si>
  <si>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</si>
  <si>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</si>
  <si>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</si>
  <si>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</si>
  <si>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</si>
  <si>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</si>
  <si>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</si>
  <si>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</si>
  <si>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</si>
  <si>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</si>
  <si>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</si>
  <si>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</si>
  <si>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</si>
  <si>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</si>
  <si>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</si>
  <si>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</si>
  <si>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</si>
  <si>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</si>
  <si>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</si>
  <si>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</si>
  <si>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</si>
  <si>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</si>
  <si>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</si>
  <si>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</si>
  <si>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</si>
  <si>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</si>
  <si>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</si>
  <si>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</si>
  <si>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</si>
  <si>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</si>
  <si>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</si>
  <si>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</si>
  <si>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</si>
  <si>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</si>
  <si>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</si>
  <si>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</si>
  <si>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</si>
  <si>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</si>
  <si>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</si>
  <si>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</si>
  <si>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</si>
  <si>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</si>
  <si>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</si>
  <si>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</si>
  <si>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</si>
  <si>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</si>
  <si>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</si>
  <si>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</si>
  <si>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</si>
  <si>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</si>
  <si>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</si>
  <si>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</si>
  <si>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</si>
  <si>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</si>
  <si>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</si>
  <si>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</si>
  <si>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</si>
  <si>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</si>
  <si>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</si>
  <si>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</si>
  <si>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</si>
  <si>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</si>
  <si>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</si>
  <si>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</si>
  <si>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</si>
  <si>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</si>
  <si>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</si>
  <si>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</si>
  <si>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</si>
  <si>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</si>
  <si>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</si>
  <si>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</si>
  <si>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</si>
  <si>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</si>
  <si>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</si>
  <si>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</si>
  <si>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</si>
  <si>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</si>
  <si>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</si>
  <si>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</si>
  <si>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</si>
  <si>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</si>
  <si>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</si>
  <si>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</si>
  <si>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</si>
  <si>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</si>
  <si>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</si>
  <si>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</si>
  <si>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</si>
  <si>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</si>
  <si>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</si>
  <si>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</si>
  <si>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</si>
  <si>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</si>
  <si>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</si>
  <si>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</si>
  <si>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</si>
  <si>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</si>
  <si>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</si>
  <si>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</si>
  <si>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</si>
  <si>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</si>
  <si>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</si>
  <si>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</si>
  <si>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</si>
  <si>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</si>
  <si>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</si>
  <si>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</si>
  <si>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</si>
  <si>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</si>
  <si>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</si>
  <si>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</si>
  <si>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</si>
  <si>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</si>
  <si>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</si>
  <si>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</si>
  <si>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</si>
  <si>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</si>
  <si>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</si>
  <si>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</si>
  <si>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</si>
  <si>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</si>
  <si>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</si>
  <si>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</si>
  <si>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</si>
  <si>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</si>
  <si>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</si>
  <si>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</si>
  <si>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</si>
  <si>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</si>
  <si>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</si>
  <si>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</si>
  <si>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</si>
  <si>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</si>
  <si>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</si>
  <si>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</si>
  <si>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</si>
  <si>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</si>
  <si>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</si>
  <si>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</si>
  <si>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</si>
  <si>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</si>
  <si>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</si>
  <si>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</si>
  <si>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</si>
  <si>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</si>
  <si>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</si>
  <si>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</si>
  <si>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</si>
  <si>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</si>
  <si>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</si>
  <si>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</si>
  <si>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</si>
  <si>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</si>
  <si>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</si>
  <si>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</si>
  <si>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</si>
  <si>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</si>
  <si>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</si>
  <si>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</si>
  <si>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</si>
  <si>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</si>
  <si>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</si>
  <si>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</si>
  <si>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</si>
  <si>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</si>
  <si>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</si>
  <si>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</si>
  <si>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</si>
  <si>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</si>
  <si>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</si>
  <si>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</si>
  <si>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</si>
  <si>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</si>
  <si>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</si>
  <si>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</si>
  <si>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</si>
  <si>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</si>
  <si>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</si>
  <si>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</si>
  <si>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</si>
  <si>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</si>
  <si>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</si>
  <si>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</si>
  <si>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</si>
  <si>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</si>
  <si>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</si>
  <si>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</si>
  <si>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</si>
  <si>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</si>
  <si>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</si>
  <si>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</si>
  <si>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</si>
  <si>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</si>
  <si>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</si>
  <si>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</si>
  <si>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</si>
  <si>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</si>
  <si>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</si>
  <si>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</si>
  <si>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</si>
  <si>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</si>
  <si>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</si>
  <si>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</si>
  <si>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</si>
  <si>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</si>
  <si>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</si>
  <si>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</si>
  <si>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</si>
  <si>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</si>
  <si>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</si>
  <si>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</si>
  <si>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</si>
  <si>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</si>
  <si>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</si>
  <si>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</si>
  <si>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</si>
  <si>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</si>
  <si>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</si>
  <si>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</si>
  <si>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</si>
  <si>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</si>
  <si>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</si>
  <si>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</si>
  <si>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</si>
  <si>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</si>
  <si>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</si>
  <si>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</si>
  <si>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</si>
  <si>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</si>
  <si>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</si>
  <si>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</si>
  <si>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</si>
  <si>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</si>
  <si>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</si>
  <si>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</si>
  <si>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</si>
  <si>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</si>
  <si>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</si>
  <si>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</si>
  <si>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</si>
  <si>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</si>
  <si>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</si>
  <si>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</si>
  <si>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</si>
  <si>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</si>
  <si>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</si>
  <si>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</si>
  <si>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</si>
  <si>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</si>
  <si>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</si>
  <si>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</si>
  <si>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</si>
  <si>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</si>
  <si>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</si>
  <si>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</si>
  <si>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</si>
  <si>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</si>
  <si>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</si>
  <si>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</si>
  <si>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</si>
  <si>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</si>
  <si>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</si>
  <si>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</si>
  <si>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</si>
  <si>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</si>
  <si>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</si>
  <si>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</si>
  <si>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</si>
  <si>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</si>
  <si>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</si>
  <si>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</si>
  <si>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</si>
  <si>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</si>
  <si>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</si>
  <si>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</si>
  <si>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</si>
  <si>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</si>
  <si>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</si>
  <si>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</si>
  <si>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</si>
  <si>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</si>
  <si>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</si>
  <si>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</si>
  <si>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</si>
  <si>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</si>
  <si>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</si>
  <si>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</si>
  <si>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</si>
  <si>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</si>
  <si>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</si>
  <si>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</si>
  <si>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</si>
  <si>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</si>
  <si>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</si>
  <si>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</si>
  <si>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</si>
  <si>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</si>
  <si>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</si>
  <si>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</si>
  <si>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</si>
  <si>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</si>
  <si>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</si>
  <si>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</si>
  <si>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</si>
  <si>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</si>
  <si>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</si>
  <si>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</si>
  <si>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</si>
  <si>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</si>
  <si>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</si>
  <si>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</si>
  <si>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</si>
  <si>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</si>
  <si>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</si>
  <si>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</si>
  <si>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</si>
  <si>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</si>
  <si>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</si>
  <si>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</si>
  <si>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</si>
  <si>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</si>
  <si>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</si>
  <si>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</si>
  <si>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</si>
  <si>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</si>
  <si>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</si>
  <si>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</si>
  <si>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</si>
  <si>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</si>
  <si>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</si>
  <si>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</si>
  <si>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</si>
  <si>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</si>
  <si>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</si>
  <si>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</si>
  <si>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</si>
  <si>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</si>
  <si>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</si>
  <si>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</si>
  <si>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</si>
  <si>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</si>
  <si>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</si>
  <si>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</si>
  <si>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</si>
  <si>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</si>
  <si>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</si>
  <si>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</si>
  <si>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</si>
  <si>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</si>
  <si>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</si>
  <si>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</si>
  <si>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</si>
  <si>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</si>
  <si>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</si>
  <si>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</si>
  <si>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</si>
  <si>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</si>
  <si>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</si>
  <si>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</si>
  <si>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</si>
  <si>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</si>
  <si>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</si>
  <si>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</si>
  <si>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</si>
  <si>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</si>
  <si>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</si>
  <si>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</si>
  <si>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</si>
  <si>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</si>
  <si>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</si>
  <si>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</si>
  <si>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</si>
  <si>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</si>
  <si>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</si>
  <si>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</si>
  <si>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</si>
  <si>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</si>
  <si>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</si>
  <si>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</si>
  <si>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</si>
  <si>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</si>
  <si>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</si>
  <si>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</si>
  <si>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</si>
  <si>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</si>
  <si>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</si>
  <si>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</si>
  <si>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</si>
  <si>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</si>
  <si>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</si>
  <si>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</si>
  <si>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</si>
  <si>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</si>
  <si>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</si>
  <si>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</si>
  <si>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</si>
  <si>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</si>
  <si>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</si>
  <si>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</si>
  <si>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</si>
  <si>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</si>
  <si>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</si>
  <si>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</si>
  <si>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</si>
  <si>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</si>
  <si>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</si>
  <si>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</si>
  <si>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</si>
  <si>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</si>
  <si>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</si>
  <si>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</si>
  <si>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</si>
  <si>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</si>
  <si>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</si>
  <si>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</si>
  <si>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</si>
  <si>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</si>
  <si>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</si>
  <si>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</si>
  <si>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</si>
  <si>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</si>
  <si>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</si>
  <si>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</si>
  <si>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</si>
  <si>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</si>
  <si>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</si>
  <si>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</si>
  <si>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</si>
  <si>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</si>
  <si>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</si>
  <si>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</si>
  <si>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</si>
  <si>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</si>
  <si>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</si>
  <si>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</si>
  <si>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</si>
  <si>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</si>
  <si>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</si>
  <si>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</si>
  <si>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</si>
  <si>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</si>
  <si>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</si>
  <si>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</si>
  <si>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</si>
  <si>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</si>
  <si>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</si>
  <si>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</si>
  <si>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</si>
  <si>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</si>
  <si>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</si>
  <si>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</si>
  <si>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</si>
  <si>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</si>
  <si>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</si>
  <si>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</si>
  <si>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</si>
  <si>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</si>
  <si>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</si>
  <si>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</si>
  <si>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</si>
  <si>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</si>
  <si>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</si>
  <si>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</si>
  <si>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</si>
  <si>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</si>
  <si>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</si>
  <si>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</si>
  <si>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</si>
  <si>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</si>
  <si>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</si>
  <si>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</si>
  <si>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</si>
  <si>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</si>
  <si>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</si>
  <si>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</si>
  <si>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</si>
  <si>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</si>
  <si>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</si>
  <si>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</si>
  <si>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</si>
  <si>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</si>
  <si>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</si>
  <si>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</si>
  <si>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</si>
  <si>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</si>
  <si>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</si>
  <si>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</si>
  <si>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</si>
  <si>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</si>
  <si>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</si>
  <si>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</si>
  <si>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</si>
  <si>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</si>
  <si>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</si>
  <si>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</si>
  <si>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</si>
  <si>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</si>
  <si>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</si>
  <si>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</si>
  <si>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</si>
  <si>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</si>
  <si>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</si>
  <si>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</si>
  <si>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</si>
  <si>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</si>
  <si>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</si>
  <si>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</si>
  <si>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</si>
  <si>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</si>
  <si>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</si>
  <si>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</si>
  <si>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</si>
  <si>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</si>
  <si>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</si>
  <si>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</si>
  <si>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</si>
  <si>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</si>
  <si>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</si>
  <si>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</si>
  <si>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</si>
  <si>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</si>
  <si>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</si>
  <si>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</si>
  <si>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</si>
  <si>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</si>
  <si>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</si>
  <si>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</si>
  <si>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</si>
  <si>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</si>
  <si>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</si>
  <si>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</si>
  <si>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</si>
  <si>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</si>
  <si>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</si>
  <si>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</si>
  <si>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</si>
  <si>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</si>
  <si>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</si>
  <si>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</si>
  <si>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</si>
  <si>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</si>
  <si>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</si>
  <si>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</si>
  <si>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</si>
  <si>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</si>
  <si>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</si>
  <si>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</si>
  <si>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</si>
  <si>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</si>
  <si>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</si>
  <si>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</si>
  <si>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</si>
  <si>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</si>
  <si>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</si>
  <si>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</si>
  <si>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</si>
  <si>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</si>
  <si>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</si>
  <si>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</si>
  <si>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</si>
  <si>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</si>
  <si>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</si>
  <si>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</si>
  <si>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</si>
  <si>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</si>
  <si>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</si>
  <si>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</si>
  <si>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</si>
  <si>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</si>
  <si>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</si>
  <si>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</si>
  <si>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</si>
  <si>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</si>
  <si>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</si>
  <si>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</si>
  <si>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</si>
  <si>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</si>
  <si>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</si>
  <si>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</si>
  <si>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</si>
  <si>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</si>
  <si>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</si>
  <si>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</si>
  <si>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</si>
  <si>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</si>
  <si>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</si>
  <si>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</si>
  <si>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</si>
  <si>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</si>
  <si>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</si>
  <si>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</si>
  <si>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</si>
  <si>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</si>
  <si>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</si>
  <si>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</si>
  <si>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</si>
  <si>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</si>
  <si>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</si>
  <si>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</si>
  <si>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</si>
  <si>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</si>
  <si>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</si>
  <si>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</si>
  <si>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</si>
  <si>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</si>
  <si>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</si>
  <si>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</si>
  <si>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</si>
  <si>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</si>
  <si>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</si>
  <si>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</si>
  <si>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</si>
  <si>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</si>
  <si>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</si>
  <si>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</si>
  <si>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</si>
  <si>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</si>
  <si>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</si>
  <si>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</si>
  <si>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</si>
  <si>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</si>
  <si>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</si>
  <si>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</si>
  <si>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</si>
  <si>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</si>
  <si>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</si>
  <si>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</si>
  <si>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</si>
  <si>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</si>
  <si>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</si>
  <si>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</si>
  <si>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</si>
  <si>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</si>
  <si>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</si>
  <si>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</si>
  <si>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</si>
  <si>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</si>
  <si>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</si>
  <si>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</si>
  <si>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</si>
  <si>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</si>
  <si>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</si>
  <si>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</si>
  <si>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</si>
  <si>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</si>
  <si>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</si>
  <si>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</si>
  <si>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</si>
  <si>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</si>
  <si>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</si>
  <si>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</si>
  <si>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</si>
  <si>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</si>
  <si>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</si>
  <si>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</si>
  <si>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</si>
  <si>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</si>
  <si>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</si>
  <si>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</si>
  <si>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</si>
  <si>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</si>
  <si>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</si>
  <si>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</si>
  <si>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</si>
  <si>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</si>
  <si>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</si>
  <si>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</si>
  <si>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</si>
  <si>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</si>
  <si>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</si>
  <si>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</si>
  <si>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</si>
  <si>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</si>
  <si>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</si>
  <si>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</si>
  <si>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</si>
  <si>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</si>
  <si>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</si>
  <si>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</si>
  <si>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</si>
  <si>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</si>
  <si>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</si>
  <si>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</si>
  <si>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</si>
  <si>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</si>
  <si>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</si>
  <si>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</si>
  <si>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</si>
  <si>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</si>
  <si>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</si>
  <si>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</si>
  <si>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</si>
  <si>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</si>
  <si>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</si>
  <si>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</si>
  <si>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</si>
  <si>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</si>
  <si>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</si>
  <si>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</si>
  <si>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</si>
  <si>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</si>
  <si>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</si>
  <si>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</si>
  <si>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</si>
  <si>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</si>
  <si>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</si>
  <si>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</si>
  <si>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</si>
  <si>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</si>
  <si>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</si>
  <si>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</si>
  <si>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</si>
  <si>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</si>
  <si>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</si>
  <si>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</si>
  <si>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</si>
  <si>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</si>
  <si>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</si>
  <si>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</si>
  <si>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</si>
  <si>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</si>
  <si>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</si>
  <si>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</si>
  <si>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</si>
  <si>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</si>
  <si>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</si>
  <si>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</si>
  <si>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</si>
  <si>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</si>
  <si>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</si>
  <si>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</si>
  <si>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</si>
  <si>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</si>
  <si>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</si>
  <si>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</si>
  <si>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</si>
  <si>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</si>
  <si>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</si>
  <si>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</si>
  <si>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</si>
  <si>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</si>
  <si>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</si>
  <si>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</si>
  <si>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</si>
  <si>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</si>
  <si>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</si>
  <si>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</si>
  <si>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</si>
  <si>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</si>
  <si>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</si>
  <si>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</si>
  <si>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</si>
  <si>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</si>
  <si>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</si>
  <si>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</si>
  <si>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</si>
  <si>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</si>
  <si>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</si>
  <si>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</si>
  <si>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</si>
  <si>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</si>
  <si>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</si>
  <si>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</si>
  <si>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</si>
  <si>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</si>
  <si>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</si>
  <si>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</si>
  <si>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</si>
  <si>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</si>
  <si>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</si>
  <si>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</si>
  <si>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</si>
  <si>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</si>
  <si>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</si>
  <si>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</si>
  <si>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</si>
  <si>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</si>
  <si>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</si>
  <si>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</si>
  <si>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</si>
  <si>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</si>
  <si>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</si>
  <si>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</si>
  <si>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</si>
  <si>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</si>
  <si>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</si>
  <si>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</si>
  <si>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</si>
  <si>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</si>
  <si>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</si>
  <si>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</si>
  <si>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</si>
  <si>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</si>
  <si>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</si>
  <si>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</si>
  <si>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</si>
  <si>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</si>
  <si>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</si>
  <si>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</si>
  <si>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</si>
  <si>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</si>
  <si>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</si>
  <si>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</si>
  <si>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</si>
  <si>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</si>
  <si>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</si>
  <si>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</si>
  <si>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</si>
  <si>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</si>
  <si>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</si>
  <si>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</si>
  <si>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</si>
  <si>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</si>
  <si>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</si>
  <si>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</si>
  <si>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</si>
  <si>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</si>
  <si>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</si>
  <si>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</si>
  <si>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</si>
  <si>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</si>
  <si>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</si>
  <si>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</si>
  <si>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</si>
  <si>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</si>
  <si>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</si>
  <si>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</si>
  <si>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</si>
  <si>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</si>
  <si>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</si>
  <si>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</si>
  <si>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</si>
  <si>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</si>
  <si>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</si>
  <si>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</si>
  <si>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</si>
  <si>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</si>
  <si>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</si>
  <si>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</si>
  <si>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</si>
  <si>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</si>
  <si>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</si>
  <si>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</si>
  <si>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</si>
  <si>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</si>
  <si>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</si>
  <si>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</si>
  <si>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</si>
  <si>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</si>
  <si>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</si>
  <si>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</si>
  <si>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</si>
  <si>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</si>
  <si>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</si>
  <si>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</si>
  <si>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</si>
  <si>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</si>
  <si>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</si>
  <si>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</si>
  <si>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</si>
  <si>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</si>
  <si>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</si>
  <si>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</si>
  <si>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</si>
  <si>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</si>
  <si>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</si>
  <si>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</si>
  <si>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</si>
  <si>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</si>
  <si>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</si>
  <si>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</si>
  <si>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</si>
  <si>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</si>
  <si>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</si>
  <si>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</si>
  <si>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</si>
  <si>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</si>
  <si>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</si>
  <si>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</si>
  <si>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</si>
  <si>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</si>
  <si>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</si>
  <si>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</si>
  <si>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</si>
  <si>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</si>
  <si>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</si>
  <si>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</si>
  <si>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</si>
  <si>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</si>
  <si>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</si>
  <si>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</si>
  <si>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</si>
  <si>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</si>
  <si>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</si>
  <si>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</si>
  <si>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</si>
  <si>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</si>
  <si>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</si>
  <si>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</si>
  <si>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</si>
  <si>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</si>
  <si>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</si>
  <si>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</si>
  <si>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</si>
  <si>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</si>
  <si>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</si>
  <si>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</si>
  <si>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</si>
  <si>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</si>
  <si>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</si>
  <si>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</si>
  <si>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</si>
  <si>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</si>
  <si>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</si>
  <si>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</si>
  <si>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</si>
  <si>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</si>
  <si>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</si>
  <si>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</si>
  <si>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</si>
  <si>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</si>
  <si>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</si>
  <si>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</si>
  <si>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</si>
  <si>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</si>
  <si>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</si>
  <si>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</si>
  <si>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</si>
  <si>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</si>
  <si>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</si>
  <si>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</si>
  <si>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</si>
  <si>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</si>
  <si>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</si>
  <si>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</si>
  <si>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</si>
  <si>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</si>
  <si>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</si>
  <si>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</si>
  <si>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</si>
  <si>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</si>
  <si>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</si>
  <si>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</si>
  <si>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</si>
  <si>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</si>
  <si>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</si>
  <si>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</si>
  <si>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</si>
  <si>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</si>
  <si>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</si>
  <si>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</si>
  <si>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</si>
  <si>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</si>
  <si>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</si>
  <si>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</si>
  <si>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</si>
  <si>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</si>
  <si>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</si>
  <si>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</si>
  <si>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</si>
  <si>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</si>
  <si>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</si>
  <si>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</si>
  <si>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</si>
  <si>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</si>
  <si>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</si>
  <si>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</si>
  <si>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</si>
  <si>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</si>
  <si>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</si>
  <si>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</si>
  <si>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</si>
  <si>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</si>
  <si>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</si>
  <si>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</si>
  <si>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</si>
  <si>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</si>
  <si>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</si>
  <si>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</si>
  <si>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</si>
  <si>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</si>
  <si>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</si>
  <si>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</si>
  <si>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</si>
  <si>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</si>
  <si>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</si>
  <si>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</si>
  <si>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</si>
  <si>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</si>
  <si>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</si>
  <si>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</si>
  <si>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</si>
  <si>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</si>
  <si>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</si>
  <si>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</si>
  <si>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</si>
  <si>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</si>
  <si>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</si>
  <si>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</si>
  <si>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</si>
  <si>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</si>
  <si>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</si>
  <si>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</si>
  <si>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</si>
  <si>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</si>
  <si>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</si>
  <si>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</si>
  <si>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</si>
  <si>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</si>
  <si>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</si>
  <si>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</si>
  <si>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</si>
  <si>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</si>
  <si>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</si>
  <si>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</si>
  <si>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</si>
  <si>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</si>
  <si>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</si>
  <si>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</si>
  <si>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</si>
  <si>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</si>
  <si>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</si>
  <si>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</si>
  <si>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</si>
  <si>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</si>
  <si>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</si>
  <si>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</si>
  <si>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</si>
  <si>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</si>
  <si>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</si>
  <si>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</si>
  <si>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</si>
  <si>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</si>
  <si>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</si>
  <si>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</si>
  <si>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</si>
  <si>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</si>
  <si>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</si>
  <si>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</si>
  <si>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</si>
  <si>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</si>
  <si>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</si>
  <si>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</si>
  <si>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</si>
  <si>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</si>
  <si>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</si>
  <si>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</si>
  <si>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</si>
  <si>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</si>
  <si>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</si>
  <si>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</si>
  <si>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</si>
  <si>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</si>
  <si>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</si>
  <si>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</si>
  <si>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</si>
  <si>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</si>
  <si>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</si>
  <si>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</si>
  <si>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</si>
  <si>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</si>
  <si>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</si>
  <si>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</si>
  <si>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</si>
  <si>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</si>
  <si>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</si>
  <si>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</si>
  <si>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</si>
  <si>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</si>
  <si>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</si>
  <si>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</si>
  <si>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</si>
  <si>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</si>
  <si>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</si>
  <si>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</si>
  <si>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</si>
  <si>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</si>
  <si>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</si>
  <si>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</si>
  <si>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</si>
  <si>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</si>
  <si>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</si>
  <si>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</si>
  <si>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</si>
  <si>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</si>
  <si>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</si>
  <si>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</si>
  <si>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</si>
  <si>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</si>
  <si>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</si>
  <si>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</si>
  <si>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</si>
  <si>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</si>
  <si>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</si>
  <si>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</si>
  <si>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</si>
  <si>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</si>
  <si>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</si>
  <si>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</si>
  <si>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</si>
  <si>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</si>
  <si>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</si>
  <si>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</si>
  <si>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</si>
  <si>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</si>
  <si>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</si>
  <si>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</si>
  <si>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</si>
  <si>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</si>
  <si>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</si>
  <si>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</si>
  <si>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</si>
  <si>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</si>
  <si>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</si>
  <si>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</si>
  <si>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</si>
  <si>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</si>
  <si>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</si>
  <si>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</si>
  <si>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</si>
  <si>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</si>
  <si>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</si>
  <si>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</si>
  <si>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</si>
  <si>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</si>
  <si>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</si>
  <si>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</si>
  <si>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</si>
  <si>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</si>
  <si>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</si>
  <si>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</si>
  <si>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</si>
  <si>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</si>
  <si>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</si>
  <si>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</si>
  <si>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</si>
  <si>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</si>
  <si>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</si>
  <si>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</si>
  <si>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</si>
  <si>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</si>
  <si>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</si>
  <si>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</si>
  <si>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</si>
  <si>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</si>
  <si>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</si>
  <si>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</si>
  <si>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</si>
  <si>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</si>
  <si>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</si>
  <si>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</si>
  <si>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</si>
  <si>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</si>
  <si>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</si>
  <si>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</si>
  <si>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</si>
  <si>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</si>
  <si>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</si>
  <si>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</si>
  <si>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</si>
  <si>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</si>
  <si>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</si>
  <si>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</si>
  <si>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</si>
  <si>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</si>
  <si>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</si>
  <si>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</si>
  <si>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</si>
  <si>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</si>
  <si>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</si>
  <si>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</si>
  <si>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</si>
  <si>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</si>
  <si>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</si>
  <si>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</si>
  <si>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</si>
  <si>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</si>
  <si>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</si>
  <si>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</si>
  <si>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</si>
  <si>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</si>
  <si>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</si>
  <si>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</si>
  <si>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</si>
  <si>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</si>
  <si>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</si>
  <si>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</si>
  <si>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</si>
  <si>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</si>
  <si>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</si>
  <si>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</si>
  <si>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</si>
  <si>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</si>
  <si>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</si>
  <si>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</si>
  <si>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</si>
  <si>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</si>
  <si>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</si>
  <si>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</si>
  <si>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</si>
  <si>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</si>
  <si>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</si>
  <si>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</si>
  <si>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</si>
  <si>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</si>
  <si>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</si>
  <si>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</si>
  <si>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</si>
  <si>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</si>
  <si>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</si>
  <si>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</si>
  <si>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</si>
  <si>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</si>
  <si>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</si>
  <si>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</si>
  <si>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</si>
  <si>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</si>
  <si>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</si>
  <si>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</si>
  <si>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</si>
  <si>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</si>
  <si>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</si>
  <si>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</si>
  <si>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</si>
  <si>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</si>
  <si>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</si>
  <si>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</si>
  <si>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</si>
  <si>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</si>
  <si>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</si>
  <si>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</si>
  <si>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</si>
  <si>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</si>
  <si>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</si>
  <si>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</si>
  <si>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</si>
  <si>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</si>
  <si>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</si>
  <si>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</si>
  <si>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</si>
  <si>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</si>
  <si>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</si>
  <si>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</si>
  <si>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</si>
  <si>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</si>
  <si>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</si>
  <si>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</si>
  <si>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</si>
  <si>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</si>
  <si>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</si>
  <si>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</si>
  <si>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</si>
  <si>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</si>
  <si>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</si>
  <si>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</si>
  <si>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</si>
  <si>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</si>
  <si>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</si>
  <si>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</si>
  <si>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</si>
  <si>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</si>
  <si>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</si>
  <si>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</si>
  <si>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</si>
  <si>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</si>
  <si>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</si>
  <si>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</si>
  <si>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</si>
  <si>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</si>
  <si>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</si>
  <si>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</si>
  <si>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</si>
  <si>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</si>
  <si>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</si>
  <si>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</si>
  <si>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</si>
  <si>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</si>
  <si>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</si>
  <si>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</si>
  <si>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</si>
  <si>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</si>
  <si>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</si>
  <si>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</si>
  <si>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</si>
  <si>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</si>
  <si>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</si>
  <si>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</si>
  <si>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</si>
  <si>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</si>
  <si>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</si>
  <si>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</si>
  <si>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</si>
  <si>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</si>
  <si>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</si>
  <si>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</si>
  <si>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</si>
  <si>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</si>
  <si>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</si>
  <si>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</si>
  <si>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</si>
  <si>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</si>
  <si>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</si>
  <si>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</si>
  <si>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</si>
  <si>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</si>
  <si>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</si>
  <si>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</si>
  <si>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</si>
  <si>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</si>
  <si>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</si>
  <si>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</si>
  <si>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</si>
  <si>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</si>
  <si>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</si>
  <si>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</si>
  <si>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</si>
  <si>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</si>
  <si>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</si>
  <si>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</si>
  <si>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</si>
  <si>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</si>
  <si>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</si>
  <si>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</si>
  <si>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</si>
  <si>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</si>
  <si>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</si>
  <si>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</si>
  <si>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</si>
  <si>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</si>
  <si>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</si>
  <si>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</si>
  <si>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</si>
  <si>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</si>
  <si>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</si>
  <si>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</si>
  <si>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</si>
  <si>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</si>
  <si>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</si>
  <si>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</si>
  <si>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</si>
  <si>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</si>
  <si>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</si>
  <si>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</si>
  <si>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</si>
  <si>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</si>
  <si>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</si>
  <si>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</si>
  <si>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</si>
  <si>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</si>
  <si>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</si>
  <si>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</si>
  <si>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</si>
  <si>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</si>
  <si>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</si>
  <si>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</si>
  <si>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</si>
  <si>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</si>
  <si>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</si>
  <si>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</si>
  <si>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</si>
  <si>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</si>
  <si>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</si>
  <si>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</si>
  <si>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</si>
  <si>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</si>
  <si>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</si>
  <si>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</si>
  <si>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</si>
  <si>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</si>
  <si>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</si>
  <si>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</si>
  <si>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</si>
  <si>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</si>
  <si>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</si>
  <si>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</si>
  <si>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</si>
  <si>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</si>
  <si>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</si>
  <si>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</si>
  <si>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</si>
  <si>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</si>
  <si>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</si>
  <si>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</si>
  <si>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</si>
  <si>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</si>
  <si>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</si>
  <si>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</si>
  <si>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</si>
  <si>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</si>
  <si>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</si>
  <si>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</si>
  <si>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</si>
  <si>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</si>
  <si>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</si>
  <si>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</si>
  <si>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</si>
  <si>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</si>
  <si>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</si>
  <si>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</si>
  <si>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</si>
  <si>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</si>
  <si>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</si>
  <si>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</si>
  <si>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</si>
  <si>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</si>
  <si>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</si>
  <si>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</si>
  <si>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</si>
  <si>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</si>
  <si>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</si>
  <si>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</si>
  <si>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</si>
  <si>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</si>
  <si>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</si>
  <si>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</si>
  <si>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</si>
  <si>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</si>
  <si>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</si>
  <si>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</si>
  <si>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</si>
  <si>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</si>
  <si>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</si>
  <si>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</si>
  <si>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</si>
  <si>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</si>
  <si>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</si>
  <si>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</si>
  <si>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</si>
  <si>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</si>
  <si>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</si>
  <si>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</si>
  <si>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</si>
  <si>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</si>
  <si>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</si>
  <si>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</si>
  <si>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</si>
  <si>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</si>
  <si>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</si>
  <si>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</si>
  <si>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</si>
  <si>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</si>
  <si>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</si>
  <si>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</si>
  <si>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</si>
  <si>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</si>
  <si>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</si>
  <si>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</si>
  <si>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</si>
  <si>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</si>
  <si>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</si>
  <si>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</si>
  <si>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</si>
  <si>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</si>
  <si>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</si>
  <si>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</si>
  <si>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</si>
  <si>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</si>
  <si>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</si>
  <si>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</si>
  <si>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</si>
  <si>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</si>
  <si>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</si>
  <si>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</si>
  <si>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</si>
  <si>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</si>
  <si>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</si>
  <si>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</si>
  <si>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</si>
  <si>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</si>
  <si>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</si>
  <si>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</si>
  <si>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</si>
  <si>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</si>
  <si>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</si>
  <si>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</si>
  <si>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</si>
  <si>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</si>
  <si>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</si>
  <si>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</si>
  <si>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</si>
  <si>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</si>
  <si>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</si>
  <si>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</si>
  <si>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</si>
  <si>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</si>
  <si>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</si>
  <si>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</si>
  <si>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</si>
  <si>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</si>
  <si>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</si>
  <si>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</si>
  <si>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</si>
  <si>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</si>
  <si>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</si>
  <si>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</si>
  <si>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</si>
  <si>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</si>
  <si>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</si>
  <si>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</si>
  <si>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</si>
  <si>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</si>
  <si>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</si>
  <si>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</si>
  <si>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</si>
  <si>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</si>
  <si>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</si>
  <si>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</si>
  <si>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</si>
  <si>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</si>
  <si>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</si>
  <si>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</si>
  <si>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</si>
  <si>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</si>
  <si>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</si>
  <si>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</si>
  <si>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</si>
  <si>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</si>
  <si>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</si>
  <si>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</si>
  <si>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</si>
  <si>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</si>
  <si>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</si>
  <si>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</si>
  <si>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</si>
  <si>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</si>
  <si>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</si>
  <si>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</si>
  <si>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</si>
  <si>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</si>
  <si>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</si>
  <si>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</si>
  <si>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</si>
  <si>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</si>
  <si>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</si>
  <si>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</si>
  <si>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</si>
  <si>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</si>
  <si>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</si>
  <si>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</si>
  <si>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</si>
  <si>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</si>
  <si>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</si>
  <si>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</si>
  <si>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</si>
  <si>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</si>
  <si>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</si>
  <si>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</si>
  <si>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</si>
  <si>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</si>
  <si>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</si>
  <si>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</si>
  <si>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</si>
  <si>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</si>
  <si>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</si>
  <si>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</si>
  <si>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</si>
  <si>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</si>
  <si>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</si>
  <si>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</si>
  <si>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</si>
  <si>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</si>
  <si>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</si>
  <si>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</si>
  <si>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</si>
  <si>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</si>
  <si>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</si>
  <si>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</si>
  <si>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</si>
  <si>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</si>
  <si>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</si>
  <si>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</si>
  <si>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</si>
  <si>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</si>
  <si>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</si>
  <si>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</si>
  <si>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</si>
  <si>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</si>
  <si>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</si>
  <si>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</si>
  <si>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</si>
  <si>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</si>
  <si>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</si>
  <si>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</si>
  <si>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</si>
  <si>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</si>
  <si>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</si>
  <si>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</si>
  <si>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</si>
  <si>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</si>
  <si>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</si>
  <si>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</si>
  <si>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</si>
  <si>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</si>
  <si>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</si>
  <si>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</si>
  <si>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</si>
  <si>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</si>
  <si>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</si>
  <si>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</si>
  <si>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</si>
  <si>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</si>
  <si>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</si>
  <si>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</si>
  <si>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</si>
  <si>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</si>
  <si>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</si>
  <si>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</si>
  <si>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</si>
  <si>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</si>
  <si>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</si>
  <si>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</si>
  <si>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</si>
  <si>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</si>
  <si>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</si>
  <si>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</si>
  <si>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</si>
  <si>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</si>
  <si>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</si>
  <si>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</si>
  <si>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</si>
  <si>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</si>
  <si>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</si>
  <si>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</si>
  <si>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</si>
  <si>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</si>
  <si>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</si>
  <si>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</si>
  <si>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</si>
  <si>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</si>
  <si>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</si>
  <si>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</si>
  <si>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</si>
  <si>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</si>
  <si>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</si>
  <si>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</si>
  <si>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</si>
  <si>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</si>
  <si>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</si>
  <si>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</si>
  <si>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</si>
  <si>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</si>
  <si>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</si>
  <si>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</si>
  <si>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</si>
  <si>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</si>
  <si>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</si>
  <si>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</si>
  <si>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</si>
  <si>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</si>
  <si>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</si>
  <si>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</si>
  <si>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</si>
  <si>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</si>
  <si>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</si>
  <si>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</si>
  <si>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</si>
  <si>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</si>
  <si>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</si>
  <si>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</si>
  <si>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</si>
  <si>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</si>
  <si>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</si>
  <si>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</si>
  <si>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</si>
  <si>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</si>
  <si>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</si>
  <si>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</si>
  <si>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</si>
  <si>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</si>
  <si>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</si>
  <si>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</si>
  <si>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</si>
  <si>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</si>
  <si>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</si>
  <si>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</si>
  <si>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</si>
  <si>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</si>
  <si>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</si>
  <si>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</si>
  <si>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</si>
  <si>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</si>
  <si>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</si>
  <si>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</si>
  <si>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</si>
  <si>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</si>
  <si>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</si>
  <si>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</si>
  <si>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</si>
  <si>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</si>
  <si>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</si>
  <si>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</si>
  <si>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</si>
  <si>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</si>
  <si>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</si>
  <si>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</si>
  <si>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</si>
  <si>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</si>
  <si>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</si>
  <si>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</si>
  <si>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</si>
  <si>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</si>
  <si>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</si>
  <si>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</si>
  <si>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</si>
  <si>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</si>
  <si>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</si>
  <si>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</si>
  <si>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</si>
  <si>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</si>
  <si>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</si>
  <si>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</si>
  <si>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</si>
  <si>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</si>
  <si>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</si>
  <si>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</si>
  <si>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</si>
  <si>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</si>
  <si>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</si>
  <si>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</si>
  <si>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</si>
  <si>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</si>
  <si>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</si>
  <si>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</si>
  <si>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</si>
  <si>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</si>
  <si>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</si>
  <si>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</si>
  <si>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</si>
  <si>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</si>
  <si>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</si>
  <si>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</si>
  <si>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</si>
  <si>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</si>
  <si>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</si>
  <si>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</si>
  <si>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</si>
  <si>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</si>
  <si>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</si>
  <si>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</si>
  <si>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</si>
  <si>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</si>
  <si>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</si>
  <si>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</si>
  <si>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</si>
  <si>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</si>
  <si>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</si>
  <si>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</si>
  <si>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</si>
  <si>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</si>
  <si>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</si>
  <si>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</si>
  <si>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</si>
  <si>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</si>
  <si>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</si>
  <si>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</si>
  <si>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</si>
  <si>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</si>
  <si>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</si>
  <si>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</si>
  <si>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</si>
  <si>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</si>
  <si>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</si>
  <si>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</si>
  <si>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</si>
  <si>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</si>
  <si>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</si>
  <si>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</si>
  <si>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</si>
  <si>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</si>
  <si>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</si>
  <si>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</si>
  <si>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</si>
  <si>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</si>
  <si>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</si>
  <si>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</si>
  <si>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</si>
  <si>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</si>
  <si>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</si>
  <si>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</si>
  <si>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</si>
  <si>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</si>
  <si>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</si>
  <si>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</si>
  <si>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</si>
  <si>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</si>
  <si>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</si>
  <si>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</si>
  <si>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</si>
  <si>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</si>
  <si>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</si>
  <si>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</si>
  <si>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</si>
  <si>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</si>
  <si>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</si>
  <si>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</si>
  <si>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</si>
  <si>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</si>
  <si>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</si>
  <si>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</si>
  <si>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</si>
  <si>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</si>
  <si>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</si>
  <si>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</si>
  <si>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</si>
  <si>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</si>
  <si>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</si>
  <si>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</si>
  <si>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</si>
  <si>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</si>
  <si>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</si>
  <si>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</si>
  <si>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</si>
  <si>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</si>
  <si>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</si>
  <si>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</si>
  <si>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</si>
  <si>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</si>
  <si>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</si>
  <si>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</si>
  <si>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</si>
  <si>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</si>
  <si>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</si>
  <si>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</si>
  <si>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</si>
  <si>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</si>
  <si>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</si>
  <si>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</si>
  <si>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</si>
  <si>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</si>
  <si>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</si>
  <si>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</si>
  <si>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</si>
  <si>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</si>
  <si>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</si>
  <si>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</si>
  <si>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</si>
  <si>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</si>
  <si>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</si>
  <si>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</si>
  <si>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</si>
  <si>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</si>
  <si>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</si>
  <si>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</si>
  <si>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</si>
  <si>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</si>
  <si>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</si>
  <si>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</si>
  <si>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</si>
  <si>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</si>
  <si>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</si>
  <si>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</si>
  <si>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</si>
  <si>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</si>
  <si>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</si>
  <si>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</si>
  <si>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</si>
  <si>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</si>
  <si>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</si>
  <si>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</si>
  <si>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</si>
  <si>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</si>
  <si>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</si>
  <si>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</si>
  <si>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</si>
  <si>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</si>
  <si>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</si>
  <si>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</si>
  <si>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</si>
  <si>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</si>
  <si>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</si>
  <si>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</si>
  <si>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</si>
  <si>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</si>
  <si>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</si>
  <si>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</si>
  <si>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</si>
  <si>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</si>
  <si>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</si>
  <si>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</si>
  <si>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</si>
  <si>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</si>
  <si>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</si>
  <si>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</si>
  <si>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</si>
  <si>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</si>
  <si>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</si>
  <si>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</si>
  <si>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</si>
  <si>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</si>
  <si>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</si>
  <si>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</si>
  <si>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</si>
  <si>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</si>
  <si>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</si>
  <si>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</si>
  <si>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</si>
  <si>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</si>
  <si>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</si>
  <si>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</si>
  <si>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</si>
  <si>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</si>
  <si>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</si>
  <si>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</si>
  <si>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</si>
  <si>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</si>
  <si>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</si>
  <si>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</si>
  <si>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</si>
  <si>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</si>
  <si>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</si>
  <si>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</si>
  <si>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</si>
  <si>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</si>
  <si>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</si>
  <si>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</si>
  <si>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</si>
  <si>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</si>
  <si>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</si>
  <si>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</si>
  <si>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</si>
  <si>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</si>
  <si>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</si>
  <si>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</si>
  <si>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</si>
  <si>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</si>
  <si>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</si>
  <si>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</si>
  <si>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</si>
  <si>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</si>
  <si>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</si>
  <si>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</si>
  <si>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</si>
  <si>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</si>
  <si>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</si>
  <si>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</si>
  <si>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</si>
  <si>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</si>
  <si>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</si>
  <si>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</si>
  <si>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</si>
  <si>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</si>
  <si>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</si>
  <si>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</si>
  <si>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</si>
  <si>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</si>
  <si>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</si>
  <si>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</si>
  <si>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</si>
  <si>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</si>
  <si>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</si>
  <si>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</si>
  <si>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</si>
  <si>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</si>
  <si>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</si>
  <si>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</si>
  <si>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</si>
  <si>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</si>
  <si>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</si>
  <si>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</si>
  <si>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</si>
  <si>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</si>
  <si>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</si>
  <si>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</si>
  <si>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</si>
  <si>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</si>
  <si>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</si>
  <si>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</si>
  <si>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</si>
  <si>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</si>
  <si>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</si>
  <si>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</si>
  <si>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</si>
  <si>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</si>
  <si>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</si>
  <si>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</si>
  <si>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</si>
  <si>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</si>
  <si>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</si>
  <si>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</si>
  <si>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</si>
  <si>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</si>
  <si>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</si>
  <si>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</si>
  <si>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</si>
  <si>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</si>
  <si>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</si>
  <si>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</si>
  <si>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</si>
  <si>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</si>
  <si>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</si>
  <si>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</si>
  <si>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</si>
  <si>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</si>
  <si>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</si>
  <si>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</si>
  <si>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</si>
  <si>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</si>
  <si>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</si>
  <si>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</si>
  <si>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</si>
  <si>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</si>
  <si>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</si>
  <si>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</si>
  <si>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</si>
  <si>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</si>
  <si>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</si>
  <si>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</si>
  <si>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</si>
  <si>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</si>
  <si>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</si>
  <si>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</si>
  <si>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</si>
  <si>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</si>
  <si>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</si>
  <si>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</si>
  <si>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</si>
  <si>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</si>
  <si>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</si>
  <si>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</si>
  <si>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</si>
  <si>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</si>
  <si>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</si>
  <si>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</si>
  <si>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</si>
  <si>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</si>
  <si>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</si>
  <si>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</si>
  <si>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</si>
  <si>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</si>
  <si>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</si>
  <si>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</si>
  <si>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</si>
  <si>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</si>
  <si>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</si>
  <si>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</si>
  <si>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</si>
  <si>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</si>
  <si>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</si>
  <si>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</si>
  <si>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</si>
  <si>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</si>
  <si>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</si>
  <si>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</si>
  <si>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</si>
  <si>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</si>
  <si>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</si>
  <si>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</si>
  <si>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</si>
  <si>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</si>
  <si>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</si>
  <si>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</si>
  <si>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</si>
  <si>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</si>
  <si>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</si>
  <si>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</si>
  <si>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</si>
  <si>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</si>
  <si>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</si>
  <si>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</si>
  <si>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</si>
  <si>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</si>
  <si>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</si>
  <si>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</si>
  <si>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</si>
  <si>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</si>
  <si>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</si>
  <si>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</si>
  <si>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</si>
  <si>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</si>
  <si>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</si>
  <si>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</si>
  <si>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</si>
  <si>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</si>
  <si>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</si>
  <si>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</si>
  <si>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</si>
  <si>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</si>
  <si>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</si>
  <si>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</si>
  <si>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</si>
  <si>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</si>
  <si>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</si>
  <si>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</si>
  <si>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</si>
  <si>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</si>
  <si>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</si>
  <si>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</si>
  <si>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</si>
  <si>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</si>
  <si>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</si>
  <si>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</si>
  <si>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</si>
  <si>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</si>
  <si>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</si>
  <si>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</si>
  <si>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</si>
  <si>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</si>
  <si>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</si>
  <si>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</si>
  <si>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</si>
  <si>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</si>
  <si>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</si>
  <si>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</si>
  <si>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</si>
  <si>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</si>
  <si>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</si>
  <si>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</si>
  <si>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</si>
  <si>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</si>
  <si>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</si>
  <si>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</si>
  <si>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</si>
  <si>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</si>
  <si>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</si>
  <si>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</si>
  <si>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</si>
  <si>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</si>
  <si>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</si>
  <si>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</si>
  <si>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</si>
  <si>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</si>
  <si>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</si>
  <si>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</si>
  <si>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</si>
  <si>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</si>
  <si>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</si>
  <si>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</si>
  <si>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</si>
  <si>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</si>
  <si>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</si>
  <si>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</si>
  <si>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</si>
  <si>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</si>
  <si>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</si>
  <si>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</si>
  <si>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</si>
  <si>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</si>
  <si>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</si>
  <si>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</si>
  <si>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</si>
  <si>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</si>
  <si>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</si>
  <si>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</si>
  <si>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</si>
  <si>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</si>
  <si>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</si>
  <si>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</si>
  <si>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</si>
  <si>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</si>
  <si>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</si>
  <si>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</si>
  <si>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</si>
  <si>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</si>
  <si>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</si>
  <si>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</si>
  <si>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</si>
  <si>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</si>
  <si>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</si>
  <si>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</si>
  <si>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</si>
  <si>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</si>
  <si>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</si>
  <si>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</si>
  <si>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</si>
  <si>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</si>
  <si>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</si>
  <si>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</si>
  <si>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</si>
  <si>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</si>
  <si>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</si>
  <si>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</si>
  <si>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</si>
  <si>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</si>
  <si>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</si>
  <si>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</si>
  <si>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</si>
  <si>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</si>
  <si>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</si>
  <si>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</si>
  <si>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</si>
  <si>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</si>
  <si>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</si>
  <si>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</si>
  <si>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</si>
  <si>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</si>
  <si>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</si>
  <si>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</si>
  <si>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</si>
  <si>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</si>
  <si>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</si>
  <si>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</si>
  <si>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</si>
  <si>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</si>
  <si>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</si>
  <si>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</si>
  <si>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</si>
  <si>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</si>
  <si>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</si>
  <si>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</si>
  <si>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</si>
  <si>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</si>
  <si>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</si>
  <si>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</si>
  <si>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</si>
  <si>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</si>
  <si>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</si>
  <si>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</si>
  <si>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</si>
  <si>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</si>
  <si>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</si>
  <si>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</si>
  <si>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</si>
  <si>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</si>
  <si>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</si>
  <si>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</si>
  <si>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</si>
  <si>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</si>
  <si>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</si>
  <si>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</si>
  <si>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</si>
  <si>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</si>
  <si>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</si>
  <si>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</si>
  <si>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</si>
  <si>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</si>
  <si>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</si>
  <si>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</si>
  <si>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</si>
  <si>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</si>
  <si>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</si>
  <si>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</si>
  <si>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</si>
  <si>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</si>
  <si>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</si>
  <si>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</si>
  <si>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</si>
  <si>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</si>
  <si>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</si>
  <si>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</si>
  <si>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</si>
  <si>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</si>
  <si>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</si>
  <si>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</si>
  <si>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</si>
  <si>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</si>
  <si>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</si>
  <si>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</si>
  <si>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</si>
  <si>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</si>
  <si>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</si>
  <si>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</si>
  <si>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</si>
  <si>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</si>
  <si>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</si>
  <si>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</si>
  <si>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</si>
  <si>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</si>
  <si>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</si>
  <si>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</si>
  <si>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</si>
  <si>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</si>
  <si>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</si>
  <si>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</si>
  <si>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</si>
  <si>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</si>
  <si>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</si>
  <si>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</si>
  <si>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</si>
  <si>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</si>
  <si>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</si>
  <si>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</si>
  <si>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</si>
  <si>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</si>
  <si>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</si>
  <si>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</si>
  <si>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</si>
  <si>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</si>
  <si>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</si>
  <si>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</si>
  <si>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</si>
  <si>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</si>
  <si>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</si>
  <si>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</si>
  <si>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</si>
  <si>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</si>
  <si>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</si>
  <si>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</si>
  <si>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</si>
  <si>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</si>
  <si>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</si>
  <si>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</si>
  <si>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</si>
  <si>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</si>
  <si>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</si>
  <si>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</si>
  <si>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</si>
  <si>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</si>
  <si>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</si>
  <si>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</si>
  <si>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</si>
  <si>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</si>
  <si>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</si>
  <si>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</si>
  <si>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</si>
  <si>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</si>
  <si>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</si>
  <si>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</si>
  <si>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</si>
  <si>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</si>
  <si>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</si>
  <si>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</si>
  <si>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</si>
  <si>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</si>
  <si>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</si>
  <si>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</si>
  <si>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</si>
  <si>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</si>
  <si>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</si>
  <si>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</si>
  <si>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</si>
  <si>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</si>
  <si>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</si>
  <si>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</si>
  <si>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</si>
  <si>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</si>
  <si>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</si>
  <si>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</si>
  <si>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</si>
  <si>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</si>
  <si>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</si>
  <si>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</si>
  <si>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</si>
  <si>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</si>
  <si>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</si>
  <si>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</si>
  <si>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</si>
  <si>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</si>
  <si>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</si>
  <si>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</si>
  <si>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</si>
  <si>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</si>
  <si>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</si>
  <si>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</si>
  <si>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</si>
  <si>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</si>
  <si>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</si>
  <si>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</si>
  <si>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</si>
  <si>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</si>
  <si>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</si>
  <si>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</si>
  <si>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</si>
  <si>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</si>
  <si>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</si>
  <si>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</si>
  <si>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</si>
  <si>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</si>
  <si>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</si>
  <si>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</si>
  <si>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</si>
  <si>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</si>
  <si>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</si>
  <si>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</si>
  <si>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</si>
  <si>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</si>
  <si>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</si>
  <si>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</si>
  <si>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</si>
  <si>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</si>
  <si>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</si>
  <si>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</si>
  <si>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</si>
  <si>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</si>
  <si>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</si>
  <si>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</si>
  <si>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</si>
  <si>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</si>
  <si>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</si>
  <si>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</si>
  <si>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</si>
  <si>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</si>
  <si>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</si>
  <si>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</si>
  <si>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</si>
  <si>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</si>
  <si>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</si>
  <si>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</si>
  <si>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</si>
  <si>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</si>
  <si>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</si>
  <si>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</si>
  <si>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</si>
  <si>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</si>
  <si>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</si>
  <si>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</si>
  <si>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</si>
  <si>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</si>
  <si>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</si>
  <si>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</si>
  <si>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</si>
  <si>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</si>
  <si>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</si>
  <si>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</si>
  <si>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</si>
  <si>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</si>
  <si>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</si>
  <si>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</si>
  <si>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</si>
  <si>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</si>
  <si>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</si>
  <si>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</si>
  <si>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</si>
  <si>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</si>
  <si>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</si>
  <si>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</si>
  <si>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</si>
  <si>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</si>
  <si>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</si>
  <si>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</si>
  <si>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</si>
  <si>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</si>
  <si>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</si>
  <si>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</si>
  <si>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</si>
  <si>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</si>
  <si>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</si>
  <si>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</si>
  <si>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</si>
  <si>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</si>
  <si>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</si>
  <si>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</si>
  <si>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</si>
  <si>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</si>
  <si>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</si>
  <si>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</si>
  <si>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</si>
  <si>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</si>
  <si>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</si>
  <si>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</si>
  <si>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</si>
  <si>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</si>
  <si>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</si>
  <si>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</si>
  <si>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</si>
  <si>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</si>
  <si>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</si>
  <si>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</si>
  <si>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</si>
  <si>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</si>
  <si>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</si>
  <si>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</si>
  <si>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</si>
  <si>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</si>
  <si>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</si>
  <si>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</si>
  <si>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</si>
  <si>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</si>
  <si>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</si>
  <si>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</si>
  <si>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</si>
  <si>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</si>
  <si>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</si>
  <si>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</si>
  <si>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</si>
  <si>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</si>
  <si>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</si>
  <si>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</si>
  <si>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</si>
  <si>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</si>
  <si>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</si>
  <si>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</si>
  <si>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</si>
  <si>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</si>
  <si>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</si>
  <si>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</si>
  <si>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</si>
  <si>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</si>
  <si>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</si>
  <si>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</si>
  <si>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</si>
  <si>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</si>
  <si>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</si>
  <si>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</si>
  <si>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</si>
  <si>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</si>
  <si>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</si>
  <si>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</si>
  <si>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</si>
  <si>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</si>
  <si>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</si>
  <si>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</si>
  <si>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</si>
  <si>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</si>
  <si>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</si>
  <si>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</si>
  <si>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</si>
  <si>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</si>
  <si>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</si>
  <si>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</si>
  <si>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</si>
  <si>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</si>
  <si>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</si>
  <si>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</si>
  <si>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</si>
  <si>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</si>
  <si>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</si>
  <si>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</si>
  <si>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</si>
  <si>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</si>
  <si>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</si>
  <si>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</si>
  <si>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</si>
  <si>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</si>
  <si>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</si>
  <si>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</si>
  <si>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</si>
  <si>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</si>
  <si>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</si>
  <si>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</si>
  <si>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</si>
  <si>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</si>
  <si>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</si>
  <si>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</si>
  <si>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</si>
  <si>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</si>
  <si>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</si>
  <si>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</si>
  <si>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</si>
  <si>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</si>
  <si>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</si>
  <si>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</si>
  <si>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</si>
  <si>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</si>
  <si>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</si>
  <si>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</si>
  <si>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</si>
  <si>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</si>
  <si>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</si>
  <si>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</si>
  <si>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</si>
  <si>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</si>
  <si>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</si>
  <si>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</si>
  <si>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</si>
  <si>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</si>
  <si>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</si>
  <si>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</si>
  <si>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</si>
  <si>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</si>
  <si>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</si>
  <si>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</si>
  <si>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</si>
  <si>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</si>
  <si>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</si>
  <si>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</si>
  <si>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</si>
  <si>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</si>
  <si>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</si>
  <si>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</si>
  <si>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</si>
  <si>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</si>
  <si>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</si>
  <si>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</si>
  <si>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</si>
  <si>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</si>
  <si>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</si>
  <si>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</si>
  <si>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</si>
  <si>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</si>
  <si>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</si>
  <si>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</si>
  <si>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</si>
  <si>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</si>
  <si>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</si>
  <si>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</si>
  <si>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</si>
  <si>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</si>
  <si>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</si>
  <si>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</si>
  <si>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</si>
  <si>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</si>
  <si>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</si>
  <si>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</si>
  <si>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</si>
  <si>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</si>
  <si>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</si>
  <si>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</si>
  <si>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</si>
  <si>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</si>
  <si>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</si>
  <si>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</si>
  <si>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</si>
  <si>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</si>
  <si>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</si>
  <si>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</si>
  <si>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</si>
  <si>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</si>
  <si>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</si>
  <si>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</si>
  <si>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</si>
  <si>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</si>
  <si>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</si>
  <si>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</si>
  <si>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</si>
  <si>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</si>
  <si>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</si>
  <si>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</si>
  <si>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</si>
  <si>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</si>
  <si>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</si>
  <si>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</si>
  <si>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</si>
  <si>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</si>
  <si>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</si>
  <si>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</si>
  <si>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</si>
  <si>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</si>
  <si>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</si>
  <si>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</si>
  <si>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</si>
  <si>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</si>
  <si>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</si>
  <si>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</si>
  <si>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</si>
  <si>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</si>
  <si>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</si>
  <si>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</si>
  <si>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</si>
  <si>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</si>
  <si>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</si>
  <si>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</si>
  <si>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</si>
  <si>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</si>
  <si>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</si>
  <si>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</si>
  <si>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</si>
  <si>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</si>
  <si>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</si>
  <si>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</si>
  <si>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</si>
  <si>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</si>
  <si>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</si>
  <si>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</si>
  <si>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</si>
  <si>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</si>
  <si>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</si>
  <si>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</si>
  <si>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</si>
  <si>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</si>
  <si>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</si>
  <si>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</si>
  <si>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</si>
  <si>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</si>
  <si>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</si>
  <si>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</si>
  <si>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</si>
  <si>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</si>
  <si>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</si>
  <si>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</si>
  <si>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</si>
  <si>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</si>
  <si>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</si>
  <si>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</si>
  <si>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</si>
  <si>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</si>
  <si>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</si>
  <si>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</si>
  <si>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</si>
  <si>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</si>
  <si>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</si>
  <si>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</si>
  <si>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</si>
  <si>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</si>
  <si>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</si>
  <si>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</si>
  <si>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</si>
  <si>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</si>
  <si>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</si>
  <si>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</si>
  <si>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</si>
  <si>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</si>
  <si>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</si>
  <si>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</si>
  <si>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</si>
  <si>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</si>
  <si>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</si>
  <si>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</si>
  <si>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</si>
  <si>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</si>
  <si>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</si>
  <si>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</si>
  <si>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</si>
  <si>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</si>
  <si>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</si>
  <si>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</si>
  <si>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</si>
  <si>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</si>
  <si>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</si>
  <si>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</si>
  <si>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</si>
  <si>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</si>
  <si>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</si>
  <si>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</si>
  <si>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</si>
  <si>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</si>
  <si>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</si>
  <si>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</si>
  <si>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</si>
  <si>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</si>
  <si>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</si>
  <si>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</si>
  <si>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</si>
  <si>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</si>
  <si>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</si>
  <si>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</si>
  <si>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</si>
  <si>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</si>
  <si>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</si>
  <si>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</si>
  <si>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</si>
  <si>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</si>
  <si>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</si>
  <si>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</si>
  <si>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</si>
  <si>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</si>
  <si>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</si>
  <si>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</si>
  <si>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</si>
  <si>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</si>
  <si>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</si>
  <si>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</si>
  <si>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</si>
  <si>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</si>
  <si>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</si>
  <si>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</si>
  <si>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</si>
  <si>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</si>
  <si>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</si>
  <si>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</si>
  <si>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</si>
  <si>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</si>
  <si>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</si>
  <si>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</si>
  <si>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</si>
  <si>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</si>
  <si>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</si>
  <si>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</si>
  <si>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</si>
  <si>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</si>
  <si>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</si>
  <si>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</si>
  <si>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</si>
  <si>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</si>
  <si>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</si>
  <si>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</si>
  <si>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</si>
  <si>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</si>
  <si>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</si>
  <si>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</si>
  <si>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</si>
  <si>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</si>
  <si>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</si>
  <si>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</si>
  <si>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</si>
  <si>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</si>
  <si>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</si>
  <si>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</si>
  <si>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</si>
  <si>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</si>
  <si>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</si>
  <si>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</si>
  <si>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</si>
  <si>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</si>
  <si>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</si>
  <si>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</si>
  <si>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</si>
  <si>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</si>
  <si>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</si>
  <si>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</si>
  <si>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</si>
  <si>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</si>
  <si>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</si>
  <si>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</si>
  <si>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</si>
  <si>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</si>
  <si>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</si>
  <si>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</si>
  <si>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</si>
  <si>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</si>
  <si>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</si>
  <si>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</si>
  <si>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</si>
  <si>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</si>
  <si>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</si>
  <si>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</si>
  <si>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</si>
  <si>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</si>
  <si>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</si>
  <si>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</si>
  <si>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</si>
  <si>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</si>
  <si>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</si>
  <si>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</si>
  <si>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</si>
  <si>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</si>
  <si>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</si>
  <si>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</si>
  <si>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</si>
  <si>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</si>
  <si>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</si>
  <si>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</si>
  <si>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</si>
  <si>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</si>
  <si>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</si>
  <si>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</si>
  <si>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</si>
  <si>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</si>
  <si>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</si>
  <si>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</si>
  <si>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</si>
  <si>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</si>
  <si>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</si>
  <si>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</si>
  <si>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</si>
  <si>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</si>
  <si>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</si>
  <si>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</si>
  <si>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</si>
  <si>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</si>
  <si>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</si>
  <si>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</si>
  <si>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</si>
  <si>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</si>
  <si>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</si>
  <si>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</si>
  <si>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</si>
  <si>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</si>
  <si>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</si>
  <si>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</si>
  <si>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</si>
  <si>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</si>
  <si>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</si>
  <si>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</si>
  <si>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</si>
  <si>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</si>
  <si>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</si>
  <si>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</si>
  <si>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</si>
  <si>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</si>
  <si>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</si>
  <si>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</si>
  <si>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</si>
  <si>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</si>
  <si>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</si>
  <si>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</si>
  <si>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</si>
  <si>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</si>
  <si>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</si>
  <si>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</si>
  <si>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</si>
  <si>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</si>
  <si>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</si>
  <si>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</si>
  <si>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</si>
  <si>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</si>
  <si>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</si>
  <si>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</si>
  <si>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</si>
  <si>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</si>
  <si>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</si>
  <si>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</si>
  <si>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</si>
  <si>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</si>
  <si>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</si>
  <si>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</si>
  <si>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</si>
  <si>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</si>
  <si>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</si>
  <si>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</si>
  <si>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</si>
  <si>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</si>
  <si>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</si>
  <si>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</si>
  <si>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</si>
  <si>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</si>
  <si>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</si>
  <si>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</si>
  <si>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</si>
  <si>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</si>
  <si>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</si>
  <si>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</si>
  <si>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</si>
  <si>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</si>
  <si>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</si>
  <si>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</si>
  <si>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</si>
  <si>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</si>
  <si>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</si>
  <si>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</si>
  <si>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</si>
  <si>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</si>
  <si>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</si>
  <si>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</si>
  <si>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</si>
  <si>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</si>
  <si>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</si>
  <si>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</si>
  <si>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</si>
  <si>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</si>
  <si>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</si>
  <si>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</si>
  <si>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</si>
  <si>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</si>
  <si>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</si>
  <si>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</si>
  <si>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</si>
  <si>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</si>
  <si>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</si>
  <si>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</si>
  <si>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</si>
  <si>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</si>
  <si>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</si>
  <si>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</si>
  <si>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</si>
  <si>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</si>
  <si>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</si>
  <si>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</si>
  <si>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</si>
  <si>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</si>
  <si>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</si>
  <si>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</si>
  <si>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</si>
  <si>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</si>
  <si>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</si>
  <si>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</si>
  <si>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</si>
  <si>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</si>
  <si>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</si>
  <si>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</si>
  <si>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</si>
  <si>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</si>
  <si>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</si>
  <si>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</si>
  <si>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</si>
  <si>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</si>
  <si>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</si>
  <si>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</si>
  <si>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</si>
  <si>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</si>
  <si>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</si>
  <si>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</si>
  <si>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</si>
  <si>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</si>
  <si>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</si>
  <si>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</si>
  <si>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</si>
  <si>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</si>
  <si>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</si>
  <si>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</si>
  <si>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</si>
  <si>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</si>
  <si>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</si>
  <si>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</si>
  <si>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</si>
  <si>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</si>
  <si>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</si>
  <si>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</si>
  <si>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</si>
  <si>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</si>
  <si>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</si>
  <si>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</si>
  <si>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</si>
  <si>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</si>
  <si>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</si>
  <si>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</si>
  <si>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</si>
  <si>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</si>
  <si>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</si>
  <si>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</si>
  <si>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</si>
  <si>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</si>
  <si>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</si>
  <si>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</si>
  <si>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</si>
  <si>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</si>
  <si>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</si>
  <si>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</si>
  <si>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</si>
  <si>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</si>
  <si>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</si>
  <si>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</si>
  <si>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</si>
  <si>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</si>
  <si>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</si>
  <si>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</si>
  <si>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</si>
  <si>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</si>
  <si>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</si>
  <si>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</si>
  <si>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</si>
  <si>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</si>
  <si>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</si>
  <si>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</si>
  <si>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</si>
  <si>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</si>
  <si>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</si>
  <si>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</si>
  <si>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</si>
  <si>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</si>
  <si>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</si>
  <si>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</si>
  <si>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</si>
  <si>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</si>
  <si>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</si>
  <si>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</si>
  <si>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</si>
  <si>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</si>
  <si>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</si>
  <si>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</si>
  <si>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</si>
  <si>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</si>
  <si>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</si>
  <si>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</si>
  <si>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</si>
  <si>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</si>
  <si>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</si>
  <si>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</si>
  <si>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</si>
  <si>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</si>
  <si>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</si>
  <si>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</si>
  <si>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</si>
  <si>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</si>
  <si>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</si>
  <si>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</si>
  <si>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</si>
  <si>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</si>
  <si>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</si>
  <si>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</si>
  <si>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</si>
  <si>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</si>
  <si>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</si>
  <si>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</si>
  <si>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</si>
  <si>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</si>
  <si>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</si>
  <si>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</si>
  <si>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</si>
  <si>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</si>
  <si>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</si>
  <si>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</si>
  <si>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</si>
  <si>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</si>
  <si>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</si>
  <si>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</si>
  <si>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</si>
  <si>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</si>
  <si>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</si>
  <si>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</si>
  <si>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</si>
  <si>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</si>
  <si>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</si>
  <si>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</si>
  <si>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</si>
  <si>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</si>
  <si>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</si>
  <si>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</si>
  <si>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</si>
  <si>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</si>
  <si>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</si>
  <si>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</si>
  <si>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</si>
  <si>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</si>
  <si>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</si>
  <si>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</si>
  <si>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</si>
  <si>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</si>
  <si>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</si>
  <si>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</si>
  <si>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</si>
  <si>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</si>
  <si>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</si>
  <si>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</si>
  <si>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</si>
  <si>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</si>
  <si>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</si>
  <si>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</si>
  <si>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</si>
  <si>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</si>
  <si>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</si>
  <si>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</si>
  <si>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</si>
  <si>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</si>
  <si>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</si>
  <si>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</si>
  <si>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</si>
  <si>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</si>
  <si>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</si>
  <si>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</si>
  <si>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</si>
  <si>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</si>
  <si>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</si>
  <si>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</si>
  <si>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</si>
  <si>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</si>
  <si>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</si>
  <si>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</si>
  <si>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</si>
  <si>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</si>
  <si>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</si>
  <si>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</si>
  <si>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</si>
  <si>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</si>
  <si>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</si>
  <si>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</si>
  <si>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</si>
  <si>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</si>
  <si>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</si>
  <si>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</si>
  <si>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</si>
  <si>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</si>
  <si>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</si>
  <si>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</si>
  <si>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</si>
  <si>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</si>
  <si>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</si>
  <si>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</si>
  <si>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</si>
  <si>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</si>
  <si>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</si>
  <si>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</si>
  <si>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</si>
  <si>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</si>
  <si>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</si>
  <si>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</si>
  <si>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</si>
  <si>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</si>
  <si>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</si>
  <si>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</si>
  <si>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</si>
  <si>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</si>
  <si>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</si>
  <si>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</si>
  <si>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</si>
  <si>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</si>
  <si>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</si>
  <si>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</si>
  <si>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</si>
  <si>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</si>
  <si>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</si>
  <si>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</si>
  <si>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</si>
  <si>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</si>
  <si>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</si>
  <si>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</si>
  <si>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</si>
  <si>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</si>
  <si>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</si>
  <si>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</si>
  <si>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</si>
  <si>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</si>
  <si>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</si>
  <si>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</si>
  <si>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</si>
  <si>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</si>
  <si>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</si>
  <si>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</si>
  <si>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</si>
  <si>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</si>
  <si>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</si>
  <si>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</si>
  <si>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</si>
  <si>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</si>
  <si>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</si>
  <si>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</si>
  <si>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</si>
  <si>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</si>
  <si>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</si>
  <si>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</si>
  <si>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</si>
  <si>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</si>
  <si>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</si>
  <si>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</si>
  <si>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</si>
  <si>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</si>
  <si>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</si>
  <si>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</si>
  <si>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</si>
  <si>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</si>
  <si>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</si>
  <si>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</si>
  <si>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</si>
  <si>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</si>
  <si>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</si>
  <si>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</si>
  <si>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</si>
  <si>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</si>
  <si>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</si>
  <si>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</si>
  <si>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</si>
  <si>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</si>
  <si>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</si>
  <si>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</si>
  <si>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</si>
  <si>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</si>
  <si>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</si>
  <si>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</si>
  <si>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</si>
  <si>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</si>
  <si>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</si>
  <si>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</si>
  <si>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</si>
  <si>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</si>
  <si>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</si>
  <si>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</si>
  <si>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</si>
  <si>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</si>
  <si>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</si>
  <si>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</si>
  <si>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</si>
  <si>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</si>
  <si>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</si>
  <si>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</si>
  <si>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</si>
  <si>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</si>
  <si>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</si>
  <si>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</si>
  <si>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</si>
  <si>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</si>
  <si>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</si>
  <si>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</si>
  <si>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</si>
  <si>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</si>
  <si>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</si>
  <si>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</si>
  <si>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</si>
  <si>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</si>
  <si>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</si>
  <si>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</si>
  <si>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</si>
  <si>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</si>
  <si>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</si>
  <si>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</si>
  <si>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</si>
  <si>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</si>
  <si>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</si>
  <si>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</si>
  <si>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</si>
  <si>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</si>
  <si>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</si>
  <si>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</si>
  <si>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</si>
  <si>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</si>
  <si>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</si>
  <si>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</si>
  <si>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</si>
  <si>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</si>
  <si>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</si>
  <si>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</si>
  <si>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</si>
  <si>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</si>
  <si>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</si>
  <si>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</si>
  <si>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</si>
  <si>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</si>
  <si>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</si>
  <si>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</si>
  <si>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</si>
  <si>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</si>
  <si>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</si>
  <si>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</si>
  <si>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</si>
  <si>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</si>
  <si>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</si>
  <si>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</si>
  <si>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</si>
  <si>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</si>
  <si>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</si>
  <si>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</si>
  <si>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</si>
  <si>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</si>
  <si>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</si>
  <si>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</si>
  <si>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</si>
  <si>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</si>
  <si>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</si>
  <si>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</si>
  <si>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</si>
  <si>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</si>
  <si>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</si>
  <si>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</si>
  <si>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</si>
  <si>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</si>
  <si>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</si>
  <si>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</si>
  <si>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</si>
  <si>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</si>
  <si>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</si>
  <si>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</si>
  <si>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</si>
  <si>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</si>
  <si>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</si>
  <si>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</si>
  <si>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</si>
  <si>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</si>
  <si>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</si>
  <si>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</si>
  <si>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</si>
  <si>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</si>
  <si>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</si>
  <si>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</si>
  <si>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</si>
  <si>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</si>
  <si>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</si>
  <si>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</si>
  <si>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</si>
  <si>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</si>
  <si>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</si>
  <si>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</si>
  <si>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</si>
  <si>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</si>
  <si>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</si>
  <si>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</si>
  <si>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</si>
  <si>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</si>
  <si>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</si>
  <si>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</si>
  <si>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</si>
  <si>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</si>
  <si>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</si>
  <si>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</si>
  <si>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</si>
  <si>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</si>
  <si>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</si>
  <si>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</si>
  <si>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</si>
  <si>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</si>
  <si>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</si>
  <si>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</si>
  <si>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</si>
  <si>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</si>
  <si>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</si>
  <si>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</si>
  <si>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</si>
  <si>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</si>
  <si>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</si>
  <si>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</si>
  <si>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</si>
  <si>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</si>
  <si>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</si>
  <si>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</si>
  <si>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</si>
  <si>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</si>
  <si>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</si>
  <si>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</si>
  <si>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</si>
  <si>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</si>
  <si>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</si>
  <si>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</si>
  <si>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</si>
  <si>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</si>
  <si>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</si>
  <si>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</si>
  <si>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</si>
  <si>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</si>
  <si>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</si>
  <si>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</si>
  <si>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</si>
  <si>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</si>
  <si>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</si>
  <si>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</si>
  <si>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</si>
  <si>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</si>
  <si>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</si>
  <si>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</si>
  <si>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</si>
  <si>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</si>
  <si>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</si>
  <si>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</si>
  <si>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</si>
  <si>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</si>
  <si>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</si>
  <si>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</si>
  <si>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</si>
  <si>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</si>
  <si>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</si>
  <si>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</si>
  <si>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</si>
  <si>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</si>
  <si>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</si>
  <si>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</si>
  <si>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</si>
  <si>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</si>
  <si>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</si>
  <si>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</si>
  <si>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</si>
  <si>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</si>
  <si>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</si>
  <si>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</si>
  <si>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</si>
  <si>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</si>
  <si>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</si>
  <si>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</si>
  <si>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</si>
  <si>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</si>
  <si>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</si>
  <si>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</si>
  <si>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</si>
  <si>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</si>
  <si>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</si>
  <si>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</si>
  <si>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</si>
  <si>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</si>
  <si>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</si>
  <si>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</si>
  <si>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</si>
  <si>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</si>
  <si>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</si>
  <si>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</si>
  <si>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</si>
  <si>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</si>
  <si>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</si>
  <si>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</si>
  <si>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</si>
  <si>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</si>
  <si>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</si>
  <si>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</si>
  <si>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</si>
  <si>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</si>
  <si>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</si>
  <si>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</si>
  <si>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</si>
  <si>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</si>
  <si>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</si>
  <si>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</si>
  <si>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</si>
  <si>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</si>
  <si>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</si>
  <si>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</si>
  <si>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</si>
  <si>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</si>
  <si>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</si>
  <si>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</si>
  <si>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</si>
  <si>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</si>
  <si>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</si>
  <si>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</si>
  <si>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</si>
  <si>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</si>
  <si>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</si>
  <si>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</si>
  <si>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</si>
  <si>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</si>
  <si>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</si>
  <si>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</si>
  <si>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</si>
  <si>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</si>
  <si>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</si>
  <si>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</si>
  <si>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</si>
  <si>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</si>
  <si>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</si>
  <si>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</si>
  <si>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</si>
  <si>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</si>
  <si>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</si>
  <si>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</si>
  <si>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</si>
  <si>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</si>
  <si>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</si>
  <si>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</si>
  <si>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</si>
  <si>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</si>
  <si>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</si>
  <si>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</si>
  <si>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</si>
  <si>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</si>
  <si>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</si>
  <si>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</si>
  <si>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</si>
  <si>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</si>
  <si>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</si>
  <si>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</si>
  <si>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</si>
  <si>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</si>
  <si>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</si>
  <si>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</si>
  <si>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</si>
  <si>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</si>
  <si>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</si>
  <si>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</si>
  <si>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</si>
  <si>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</si>
  <si>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</si>
  <si>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</si>
  <si>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</si>
  <si>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</si>
  <si>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</si>
  <si>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</si>
  <si>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</si>
  <si>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</si>
  <si>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</si>
  <si>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</si>
  <si>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</si>
  <si>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</si>
  <si>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</si>
  <si>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</si>
  <si>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</si>
  <si>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</si>
  <si>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</si>
  <si>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</si>
  <si>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</si>
  <si>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</si>
  <si>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</si>
  <si>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</si>
  <si>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</si>
  <si>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</si>
  <si>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</si>
  <si>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</si>
  <si>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</si>
  <si>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</si>
  <si>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</si>
  <si>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</si>
  <si>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</si>
  <si>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</si>
  <si>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</si>
  <si>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</si>
  <si>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</si>
  <si>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</si>
  <si>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</si>
  <si>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</si>
  <si>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</si>
  <si>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</si>
  <si>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</si>
  <si>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</si>
  <si>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</si>
  <si>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</si>
  <si>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</si>
  <si>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</si>
  <si>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</si>
  <si>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</si>
  <si>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</si>
  <si>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</si>
  <si>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</si>
  <si>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</si>
  <si>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</si>
  <si>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</si>
  <si>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</si>
  <si>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</si>
  <si>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</si>
  <si>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</si>
  <si>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</si>
  <si>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</si>
  <si>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</si>
  <si>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</si>
  <si>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</si>
  <si>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</si>
  <si>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</si>
  <si>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</si>
  <si>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</si>
  <si>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</si>
  <si>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</si>
  <si>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</si>
  <si>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</si>
  <si>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</si>
  <si>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</si>
  <si>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</si>
  <si>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</si>
  <si>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</si>
  <si>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</si>
  <si>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</si>
  <si>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</si>
  <si>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</si>
  <si>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</si>
  <si>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</si>
  <si>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</si>
  <si>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</si>
  <si>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</si>
  <si>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</si>
  <si>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</si>
  <si>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</si>
  <si>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</si>
  <si>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</si>
  <si>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</si>
  <si>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</si>
  <si>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</si>
  <si>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</si>
  <si>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</si>
  <si>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</si>
  <si>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</si>
  <si>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</si>
  <si>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</si>
  <si>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</si>
  <si>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</si>
  <si>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</si>
  <si>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</si>
  <si>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</si>
  <si>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</si>
  <si>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</si>
  <si>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</si>
  <si>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</si>
  <si>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</si>
  <si>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</si>
  <si>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</si>
  <si>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</si>
  <si>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</si>
  <si>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</si>
  <si>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</si>
  <si>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</si>
  <si>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</si>
  <si>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</si>
  <si>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</si>
  <si>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</si>
  <si>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</si>
  <si>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</si>
  <si>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</si>
  <si>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</si>
  <si>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</si>
  <si>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</si>
  <si>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</si>
  <si>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</si>
  <si>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</si>
  <si>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</si>
  <si>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</si>
  <si>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</si>
  <si>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</si>
  <si>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</si>
  <si>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</si>
  <si>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</si>
  <si>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</si>
  <si>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</si>
  <si>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</si>
  <si>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</si>
  <si>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</si>
  <si>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</si>
  <si>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</si>
  <si>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</si>
  <si>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</si>
  <si>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</si>
  <si>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</si>
  <si>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</si>
  <si>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</si>
  <si>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</si>
  <si>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</si>
  <si>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</si>
  <si>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</si>
  <si>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</si>
  <si>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</si>
  <si>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</si>
  <si>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</si>
  <si>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</si>
  <si>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</si>
  <si>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</si>
  <si>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</si>
  <si>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</si>
  <si>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</si>
  <si>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</si>
  <si>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</si>
  <si>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</si>
  <si>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</si>
  <si>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</si>
  <si>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</si>
  <si>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</si>
  <si>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</si>
  <si>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</si>
  <si>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</si>
  <si>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</si>
  <si>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</si>
  <si>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</si>
  <si>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</si>
  <si>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</si>
  <si>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</si>
  <si>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</si>
  <si>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</si>
  <si>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</si>
  <si>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</si>
  <si>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</si>
  <si>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</si>
  <si>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</si>
  <si>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</si>
  <si>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</si>
  <si>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</si>
  <si>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</si>
  <si>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</si>
  <si>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</si>
  <si>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</si>
  <si>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</si>
  <si>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</si>
  <si>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</si>
  <si>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</si>
  <si>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</si>
  <si>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</si>
  <si>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</si>
  <si>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</si>
  <si>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</si>
  <si>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</si>
  <si>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</si>
  <si>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</si>
  <si>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</si>
  <si>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</si>
  <si>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</si>
  <si>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</si>
  <si>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</si>
  <si>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</si>
  <si>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</si>
  <si>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</si>
  <si>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</si>
  <si>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</si>
  <si>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</si>
  <si>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</si>
  <si>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</si>
  <si>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</si>
  <si>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</si>
  <si>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</si>
  <si>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</si>
  <si>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</si>
  <si>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</si>
  <si>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</si>
  <si>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</si>
  <si>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</si>
  <si>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</si>
  <si>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</si>
  <si>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</si>
  <si>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</si>
  <si>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</si>
  <si>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</si>
  <si>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</si>
  <si>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</si>
  <si>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</si>
  <si>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</si>
  <si>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</si>
  <si>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</si>
  <si>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</si>
  <si>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</si>
  <si>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</si>
  <si>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</si>
  <si>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</si>
  <si>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</si>
  <si>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</si>
  <si>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</si>
  <si>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</si>
  <si>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</si>
  <si>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</si>
  <si>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</si>
  <si>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</si>
  <si>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</si>
  <si>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</si>
  <si>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</si>
  <si>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</si>
  <si>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</si>
  <si>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</si>
  <si>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</si>
  <si>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</si>
  <si>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</si>
  <si>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</si>
  <si>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</si>
  <si>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</si>
  <si>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</si>
  <si>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</si>
  <si>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</si>
  <si>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</si>
  <si>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</si>
  <si>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</si>
  <si>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</si>
  <si>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</si>
  <si>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</si>
  <si>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</si>
  <si>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</si>
  <si>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</si>
  <si>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</si>
  <si>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</si>
  <si>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</si>
  <si>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</si>
  <si>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</si>
  <si>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</si>
  <si>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</si>
  <si>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</si>
  <si>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</si>
  <si>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</si>
  <si>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</si>
  <si>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</si>
  <si>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</si>
  <si>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</si>
  <si>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</si>
  <si>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</si>
  <si>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</si>
  <si>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</si>
  <si>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</si>
  <si>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</si>
  <si>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</si>
  <si>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</si>
  <si>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</si>
  <si>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</si>
  <si>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</si>
  <si>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</si>
  <si>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</si>
  <si>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</si>
  <si>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</si>
  <si>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</si>
  <si>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</si>
  <si>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</si>
  <si>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</si>
  <si>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</si>
  <si>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</si>
  <si>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</si>
  <si>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</si>
  <si>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</si>
  <si>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</si>
  <si>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</si>
  <si>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</si>
  <si>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</si>
  <si>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</si>
  <si>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</si>
  <si>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</si>
  <si>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</si>
  <si>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</si>
  <si>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</si>
  <si>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</si>
  <si>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</si>
  <si>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</si>
  <si>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</si>
  <si>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</si>
  <si>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</si>
  <si>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</si>
  <si>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</si>
  <si>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</si>
  <si>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</si>
  <si>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</si>
  <si>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</si>
  <si>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</si>
  <si>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</si>
  <si>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</si>
  <si>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</si>
  <si>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</si>
  <si>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</si>
  <si>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</si>
  <si>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</si>
  <si>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</si>
  <si>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</si>
  <si>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</si>
  <si>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</si>
  <si>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</si>
  <si>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</si>
  <si>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</si>
  <si>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</si>
  <si>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</si>
  <si>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</si>
  <si>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</si>
  <si>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</si>
  <si>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</si>
  <si>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</si>
  <si>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</si>
  <si>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</si>
  <si>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</si>
  <si>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</si>
  <si>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</si>
  <si>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</si>
  <si>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</si>
  <si>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</si>
  <si>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</si>
  <si>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</si>
  <si>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</si>
  <si>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</si>
  <si>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</si>
  <si>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</si>
  <si>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</si>
  <si>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</si>
  <si>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</si>
  <si>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</si>
  <si>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</si>
  <si>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</si>
  <si>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</si>
  <si>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</si>
  <si>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</si>
  <si>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</si>
  <si>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</si>
  <si>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</si>
  <si>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</si>
  <si>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</si>
  <si>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</si>
  <si>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</si>
  <si>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</si>
  <si>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</si>
  <si>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</si>
  <si>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</si>
  <si>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</si>
  <si>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</si>
  <si>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</si>
  <si>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</si>
  <si>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</si>
  <si>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</si>
  <si>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</si>
  <si>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</si>
  <si>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</si>
  <si>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</si>
  <si>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</si>
  <si>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</si>
  <si>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</si>
  <si>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</si>
  <si>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</si>
  <si>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</si>
  <si>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</si>
  <si>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</si>
  <si>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</si>
  <si>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</si>
  <si>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</si>
  <si>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</si>
  <si>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</si>
  <si>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</si>
  <si>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</si>
  <si>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</si>
  <si>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</si>
  <si>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</si>
  <si>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</si>
  <si>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</si>
  <si>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</si>
  <si>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</si>
  <si>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</si>
  <si>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</si>
  <si>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</si>
  <si>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</si>
  <si>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</si>
  <si>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</si>
  <si>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</si>
  <si>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</si>
  <si>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</si>
  <si>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</si>
  <si>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</si>
  <si>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</si>
  <si>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</si>
  <si>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</si>
  <si>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</si>
  <si>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</si>
  <si>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</si>
  <si>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</si>
  <si>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</si>
  <si>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</si>
  <si>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</si>
  <si>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</si>
  <si>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</si>
  <si>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</si>
  <si>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</si>
  <si>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</si>
  <si>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</si>
  <si>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</si>
  <si>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</si>
  <si>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</si>
  <si>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</si>
  <si>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</si>
  <si>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</si>
  <si>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</si>
  <si>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</si>
  <si>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</si>
  <si>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</si>
  <si>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</si>
  <si>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</si>
  <si>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</si>
  <si>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</si>
  <si>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</si>
  <si>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</si>
  <si>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</si>
  <si>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</si>
  <si>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</si>
  <si>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</si>
  <si>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</si>
  <si>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</si>
  <si>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</si>
  <si>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</si>
  <si>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</si>
  <si>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</si>
  <si>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</si>
  <si>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</si>
  <si>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</si>
  <si>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</si>
  <si>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</si>
  <si>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</si>
  <si>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</si>
  <si>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</si>
  <si>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</si>
  <si>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</si>
  <si>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</si>
  <si>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</si>
  <si>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</si>
  <si>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</si>
  <si>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</si>
  <si>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</si>
  <si>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</si>
  <si>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</si>
  <si>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</si>
  <si>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</si>
  <si>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</si>
  <si>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</si>
  <si>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</si>
  <si>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</si>
  <si>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</si>
  <si>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</si>
  <si>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</si>
  <si>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</si>
  <si>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</si>
  <si>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</si>
  <si>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</si>
  <si>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</si>
  <si>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</si>
  <si>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</si>
  <si>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</si>
  <si>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</si>
  <si>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</si>
  <si>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</si>
  <si>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</si>
  <si>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</si>
  <si>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</si>
  <si>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</si>
  <si>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</si>
  <si>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</si>
  <si>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</si>
  <si>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</si>
  <si>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</si>
  <si>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</si>
  <si>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</si>
  <si>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</si>
  <si>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</si>
  <si>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</si>
  <si>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</si>
  <si>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</si>
  <si>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</si>
  <si>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</si>
  <si>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</si>
  <si>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</si>
  <si>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</si>
  <si>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</si>
  <si>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</si>
  <si>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</si>
  <si>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</si>
  <si>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</si>
  <si>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</si>
  <si>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</si>
  <si>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</si>
  <si>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</si>
  <si>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</si>
  <si>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</si>
  <si>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</si>
  <si>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</si>
  <si>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</si>
  <si>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</si>
  <si>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</si>
  <si>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</si>
  <si>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</si>
  <si>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</si>
  <si>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</si>
  <si>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</si>
  <si>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</si>
  <si>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</si>
  <si>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</si>
  <si>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</si>
  <si>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</si>
  <si>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</si>
  <si>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</si>
  <si>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</si>
  <si>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</si>
  <si>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</si>
  <si>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</si>
  <si>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</si>
  <si>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</si>
  <si>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</si>
  <si>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</si>
  <si>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</si>
  <si>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</si>
  <si>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</si>
  <si>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</si>
  <si>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</si>
  <si>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</si>
  <si>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</si>
  <si>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</si>
  <si>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</si>
  <si>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</si>
  <si>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</si>
  <si>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</si>
  <si>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</si>
  <si>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</si>
  <si>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</si>
  <si>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</si>
  <si>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</si>
  <si>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</si>
  <si>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</si>
  <si>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</si>
  <si>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</si>
  <si>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</si>
  <si>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</si>
  <si>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</si>
  <si>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</si>
  <si>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</si>
  <si>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</si>
  <si>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</si>
  <si>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</si>
  <si>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</si>
  <si>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</si>
  <si>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</si>
  <si>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</si>
  <si>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</si>
  <si>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</si>
  <si>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</si>
  <si>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</si>
  <si>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</si>
  <si>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</si>
  <si>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</si>
  <si>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</si>
  <si>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</si>
  <si>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</si>
  <si>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</si>
  <si>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</si>
  <si>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</si>
  <si>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</si>
  <si>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</si>
  <si>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</si>
  <si>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</si>
  <si>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</si>
  <si>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</si>
  <si>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</si>
  <si>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</si>
  <si>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</si>
  <si>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</si>
  <si>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</si>
  <si>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</si>
  <si>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</si>
  <si>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</si>
  <si>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</si>
  <si>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</si>
  <si>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</si>
  <si>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</si>
  <si>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</si>
  <si>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</si>
  <si>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</si>
  <si>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</si>
  <si>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</si>
  <si>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</si>
  <si>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</si>
  <si>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</si>
  <si>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</si>
  <si>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</si>
  <si>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</si>
  <si>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</si>
  <si>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</si>
  <si>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</si>
  <si>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</si>
  <si>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</si>
  <si>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</si>
  <si>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</si>
  <si>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</si>
  <si>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</si>
  <si>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</si>
  <si>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</si>
  <si>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</si>
  <si>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</si>
  <si>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</si>
  <si>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</si>
  <si>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</si>
  <si>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</si>
  <si>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</si>
  <si>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</si>
  <si>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</si>
  <si>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</si>
  <si>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</si>
  <si>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</si>
  <si>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</si>
  <si>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</si>
  <si>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</si>
  <si>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</si>
  <si>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</si>
  <si>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</si>
  <si>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</si>
  <si>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</si>
  <si>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</si>
  <si>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</si>
  <si>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</si>
  <si>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</si>
  <si>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</si>
  <si>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</si>
  <si>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</si>
  <si>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</si>
  <si>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</si>
  <si>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</si>
  <si>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</si>
  <si>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</si>
  <si>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</si>
  <si>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</si>
  <si>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</si>
  <si>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</si>
  <si>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</si>
  <si>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</si>
  <si>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</si>
  <si>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</si>
  <si>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</si>
  <si>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</si>
  <si>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</si>
  <si>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</si>
  <si>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</si>
  <si>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</si>
  <si>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</si>
  <si>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</si>
  <si>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</si>
  <si>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</si>
  <si>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</si>
  <si>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</si>
  <si>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</si>
  <si>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</si>
  <si>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</si>
  <si>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</si>
  <si>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</si>
  <si>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</si>
  <si>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</si>
  <si>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</si>
  <si>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</si>
  <si>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</si>
  <si>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</si>
  <si>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</si>
  <si>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</si>
  <si>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</si>
  <si>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</si>
  <si>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</si>
  <si>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</si>
  <si>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</si>
  <si>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</si>
  <si>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</si>
  <si>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</si>
  <si>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</si>
  <si>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</si>
  <si>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</si>
  <si>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</si>
  <si>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</si>
  <si>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</si>
  <si>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</si>
  <si>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</si>
  <si>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</si>
  <si>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</si>
  <si>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</si>
  <si>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</si>
  <si>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</si>
  <si>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</si>
  <si>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</si>
  <si>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</si>
  <si>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</si>
  <si>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</si>
  <si>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</si>
  <si>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</si>
  <si>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</si>
  <si>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</si>
  <si>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</si>
  <si>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</si>
  <si>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</si>
  <si>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</si>
  <si>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</si>
  <si>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</si>
  <si>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</si>
  <si>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</si>
  <si>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</si>
  <si>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</si>
  <si>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</si>
  <si>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</si>
  <si>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</si>
  <si>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</si>
  <si>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</si>
  <si>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</si>
  <si>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</si>
  <si>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</si>
  <si>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</si>
  <si>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</si>
  <si>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</si>
  <si>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</si>
  <si>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</si>
  <si>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</si>
  <si>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</si>
  <si>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</si>
  <si>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</si>
  <si>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</si>
  <si>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</si>
  <si>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</si>
  <si>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</si>
  <si>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</si>
  <si>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</si>
  <si>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</si>
  <si>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</si>
  <si>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</si>
  <si>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</si>
  <si>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</si>
  <si>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</si>
  <si>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</si>
  <si>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</si>
  <si>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</si>
  <si>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</si>
  <si>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</si>
  <si>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</si>
  <si>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</si>
  <si>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</si>
  <si>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</si>
  <si>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</si>
  <si>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</si>
  <si>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</si>
  <si>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</si>
  <si>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</si>
  <si>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</si>
  <si>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</si>
  <si>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</si>
  <si>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</si>
  <si>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</si>
  <si>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</si>
  <si>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</si>
  <si>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</si>
  <si>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</si>
  <si>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</si>
  <si>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</si>
  <si>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</si>
  <si>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</si>
  <si>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</si>
  <si>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</si>
  <si>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</si>
  <si>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</si>
  <si>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</si>
  <si>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</si>
  <si>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</si>
  <si>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</si>
  <si>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</si>
  <si>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</si>
  <si>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</si>
  <si>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</si>
  <si>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</si>
  <si>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</si>
  <si>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</si>
  <si>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</si>
  <si>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</si>
  <si>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</si>
  <si>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</si>
  <si>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</si>
  <si>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</si>
  <si>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</si>
  <si>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</si>
  <si>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</si>
  <si>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</si>
  <si>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</si>
  <si>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</si>
  <si>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</si>
  <si>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</si>
  <si>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</si>
  <si>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</si>
  <si>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</si>
  <si>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</si>
  <si>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</si>
  <si>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</si>
  <si>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</si>
  <si>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</si>
  <si>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</si>
  <si>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</si>
  <si>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</si>
  <si>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</si>
  <si>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</si>
  <si>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</si>
  <si>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</si>
  <si>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</si>
  <si>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</si>
  <si>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</si>
  <si>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</si>
  <si>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</si>
  <si>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</si>
  <si>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</si>
  <si>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</si>
  <si>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</si>
  <si>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</si>
  <si>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</si>
  <si>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</si>
  <si>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</si>
  <si>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</si>
  <si>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</si>
  <si>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</si>
  <si>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</si>
  <si>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</si>
  <si>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</si>
  <si>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</si>
  <si>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</si>
  <si>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</si>
  <si>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</si>
  <si>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</si>
  <si>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</si>
  <si>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</si>
  <si>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</si>
  <si>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</si>
  <si>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</si>
  <si>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</si>
  <si>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</si>
  <si>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</si>
  <si>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</si>
  <si>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</si>
  <si>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</si>
  <si>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</si>
  <si>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</si>
  <si>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</si>
  <si>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</si>
  <si>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</si>
  <si>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</si>
  <si>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</si>
  <si>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</si>
  <si>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</si>
  <si>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</si>
  <si>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</si>
  <si>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</si>
  <si>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</si>
  <si>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</si>
  <si>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</si>
  <si>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</si>
  <si>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</si>
  <si>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</si>
  <si>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</si>
  <si>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</si>
  <si>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</si>
  <si>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</si>
  <si>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</si>
  <si>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</si>
  <si>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</si>
  <si>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</si>
  <si>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</si>
  <si>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</si>
  <si>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</si>
  <si>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</si>
  <si>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</si>
  <si>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</si>
  <si>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</si>
  <si>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</si>
  <si>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</si>
  <si>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</si>
  <si>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</si>
  <si>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</si>
  <si>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</si>
  <si>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</si>
  <si>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</si>
  <si>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</si>
  <si>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</si>
  <si>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</si>
  <si>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</si>
  <si>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</si>
  <si>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</si>
  <si>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</si>
  <si>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</si>
  <si>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</si>
  <si>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</si>
  <si>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</si>
  <si>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</si>
  <si>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</si>
  <si>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</si>
  <si>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</si>
  <si>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</si>
  <si>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</si>
  <si>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</si>
  <si>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</si>
  <si>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</si>
  <si>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</si>
  <si>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</si>
  <si>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</si>
  <si>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</si>
  <si>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</si>
  <si>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</si>
  <si>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</si>
  <si>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</si>
  <si>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</si>
  <si>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</si>
  <si>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</si>
  <si>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</si>
  <si>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</si>
  <si>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</si>
  <si>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</si>
  <si>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</si>
  <si>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</si>
  <si>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</si>
  <si>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</si>
  <si>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</si>
  <si>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</si>
  <si>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</si>
  <si>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</si>
  <si>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</si>
  <si>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</si>
  <si>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</si>
  <si>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</si>
  <si>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</si>
  <si>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</si>
  <si>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</si>
  <si>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</si>
  <si>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</si>
  <si>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</si>
  <si>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</si>
  <si>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</si>
  <si>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</si>
  <si>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</si>
  <si>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</si>
  <si>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</si>
  <si>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</si>
  <si>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</si>
  <si>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</si>
  <si>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</si>
  <si>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</si>
  <si>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</si>
  <si>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</si>
  <si>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</si>
  <si>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</si>
  <si>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</si>
  <si>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</si>
  <si>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</si>
  <si>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</si>
  <si>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</si>
  <si>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</si>
  <si>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</si>
  <si>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</si>
  <si>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</si>
  <si>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</si>
  <si>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</si>
  <si>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</si>
  <si>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</si>
  <si>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</si>
  <si>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</si>
  <si>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</si>
  <si>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</si>
  <si>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</si>
  <si>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</si>
  <si>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</si>
  <si>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</si>
  <si>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</si>
  <si>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</si>
  <si>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</si>
  <si>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</si>
  <si>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</si>
  <si>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</si>
  <si>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</si>
  <si>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</si>
  <si>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</si>
  <si>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</si>
  <si>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</si>
  <si>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</si>
  <si>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</si>
  <si>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</si>
  <si>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</si>
  <si>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</si>
  <si>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</si>
  <si>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</si>
  <si>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</si>
  <si>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</si>
  <si>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</si>
  <si>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</si>
  <si>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</si>
  <si>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</si>
  <si>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</si>
  <si>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</si>
  <si>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</si>
  <si>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</si>
  <si>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</si>
  <si>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</si>
  <si>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</si>
  <si>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</si>
  <si>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</si>
  <si>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</si>
  <si>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</si>
  <si>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</si>
  <si>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</si>
  <si>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</si>
  <si>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</si>
  <si>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</si>
  <si>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</si>
  <si>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</si>
  <si>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</si>
  <si>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</si>
  <si>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</si>
  <si>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</si>
  <si>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</si>
  <si>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</si>
  <si>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</si>
  <si>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</si>
  <si>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</si>
  <si>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</si>
  <si>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</si>
  <si>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</si>
  <si>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</si>
  <si>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</si>
  <si>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</si>
  <si>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</si>
  <si>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</si>
  <si>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</si>
  <si>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</si>
  <si>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</si>
  <si>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</si>
  <si>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</si>
  <si>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</si>
  <si>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</si>
  <si>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</si>
  <si>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</si>
  <si>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</si>
  <si>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</si>
  <si>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</si>
  <si>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</si>
  <si>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</si>
  <si>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</si>
  <si>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</si>
  <si>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</si>
  <si>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</si>
  <si>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</si>
  <si>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</si>
  <si>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</si>
  <si>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</si>
  <si>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</si>
  <si>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</si>
  <si>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</si>
  <si>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</si>
  <si>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</si>
  <si>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</si>
  <si>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</si>
  <si>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</si>
  <si>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</si>
  <si>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</si>
  <si>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</si>
  <si>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</si>
  <si>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</si>
  <si>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</si>
  <si>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</si>
  <si>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</si>
  <si>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</si>
  <si>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</si>
  <si>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</si>
  <si>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</si>
  <si>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</si>
  <si>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</si>
  <si>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</si>
  <si>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</si>
  <si>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</si>
  <si>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</si>
  <si>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</si>
  <si>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</si>
  <si>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</si>
  <si>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</si>
  <si>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</si>
  <si>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</si>
  <si>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</si>
  <si>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</si>
  <si>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</si>
  <si>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</si>
  <si>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</si>
  <si>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</si>
  <si>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</si>
  <si>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</si>
  <si>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</si>
  <si>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</si>
  <si>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</si>
  <si>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</si>
  <si>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</si>
  <si>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</si>
  <si>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</si>
  <si>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</si>
  <si>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</si>
  <si>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</si>
  <si>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</si>
  <si>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</si>
  <si>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</si>
  <si>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</si>
  <si>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</si>
  <si>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</si>
  <si>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</si>
  <si>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</si>
  <si>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</si>
  <si>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</si>
  <si>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</si>
  <si>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</si>
  <si>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</si>
  <si>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</si>
  <si>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</si>
  <si>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</si>
  <si>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</si>
  <si>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</si>
  <si>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</si>
  <si>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</si>
  <si>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</si>
  <si>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</si>
  <si>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</si>
  <si>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</si>
  <si>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</si>
  <si>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</si>
  <si>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</si>
  <si>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</si>
  <si>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</si>
  <si>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</si>
  <si>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</si>
  <si>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</si>
  <si>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</si>
  <si>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</si>
  <si>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</si>
  <si>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</si>
  <si>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</si>
  <si>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</si>
  <si>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</si>
  <si>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</si>
  <si>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</si>
  <si>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</si>
  <si>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</si>
  <si>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</si>
  <si>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</si>
  <si>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</si>
  <si>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</si>
  <si>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</si>
  <si>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</si>
  <si>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</si>
  <si>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</si>
  <si>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</si>
  <si>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</si>
  <si>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</si>
  <si>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</si>
  <si>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</si>
  <si>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</si>
  <si>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</si>
  <si>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</si>
  <si>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</si>
  <si>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</si>
  <si>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</si>
  <si>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</si>
  <si>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</si>
  <si>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</si>
  <si>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</si>
  <si>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</si>
  <si>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</si>
  <si>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</si>
  <si>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</si>
  <si>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</si>
  <si>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</si>
  <si>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</si>
  <si>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</si>
  <si>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</si>
  <si>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</si>
  <si>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</si>
  <si>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</si>
  <si>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</si>
  <si>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</si>
  <si>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</si>
  <si>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</si>
  <si>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</si>
  <si>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</si>
  <si>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</si>
  <si>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</si>
  <si>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</si>
  <si>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</si>
  <si>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</si>
  <si>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</si>
  <si>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</si>
  <si>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</si>
  <si>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</si>
  <si>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</si>
  <si>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</si>
  <si>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</si>
  <si>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</si>
  <si>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</si>
  <si>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</si>
  <si>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</si>
  <si>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</si>
  <si>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</si>
  <si>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</si>
  <si>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</si>
  <si>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</si>
  <si>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</si>
  <si>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</si>
  <si>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</si>
  <si>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</si>
  <si>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</si>
  <si>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</si>
  <si>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</si>
  <si>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</si>
  <si>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</si>
  <si>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</si>
  <si>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</si>
  <si>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</si>
  <si>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</si>
  <si>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</si>
  <si>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</si>
  <si>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</si>
  <si>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</si>
  <si>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</si>
  <si>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</si>
  <si>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</si>
  <si>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</si>
  <si>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</si>
  <si>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</si>
  <si>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</si>
  <si>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</si>
  <si>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</si>
  <si>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</si>
  <si>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</si>
  <si>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</si>
  <si>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</si>
  <si>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</si>
  <si>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</si>
  <si>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</si>
  <si>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</si>
  <si>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</si>
  <si>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</si>
  <si>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</si>
  <si>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</si>
  <si>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</si>
  <si>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</si>
  <si>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</si>
  <si>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</si>
  <si>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</si>
  <si>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</si>
  <si>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</si>
  <si>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</si>
  <si>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</si>
  <si>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</si>
  <si>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</si>
  <si>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</si>
  <si>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</si>
  <si>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</si>
  <si>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</si>
  <si>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</si>
  <si>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</si>
  <si>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</si>
  <si>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</si>
  <si>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</si>
  <si>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</si>
  <si>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</si>
  <si>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</si>
  <si>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</si>
  <si>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</si>
  <si>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</si>
  <si>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</si>
  <si>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</si>
  <si>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</si>
  <si>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</si>
  <si>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</si>
  <si>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</si>
  <si>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</si>
  <si>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</si>
  <si>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</si>
  <si>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</si>
  <si>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</si>
  <si>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</si>
  <si>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</si>
  <si>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</si>
  <si>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</si>
  <si>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</si>
  <si>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</si>
  <si>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</si>
  <si>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</si>
  <si>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</si>
  <si>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</si>
  <si>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</si>
  <si>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</si>
  <si>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</si>
  <si>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</si>
  <si>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</si>
  <si>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</si>
  <si>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</si>
  <si>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</si>
  <si>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</si>
  <si>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</si>
  <si>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</si>
  <si>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</si>
  <si>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</si>
  <si>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</si>
  <si>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</si>
  <si>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</si>
  <si>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</si>
  <si>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</si>
  <si>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</si>
  <si>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</si>
  <si>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</si>
  <si>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</si>
  <si>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</si>
  <si>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</si>
  <si>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</si>
  <si>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</si>
  <si>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</si>
  <si>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</si>
  <si>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</si>
  <si>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</si>
  <si>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</si>
  <si>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</si>
  <si>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</si>
  <si>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</si>
  <si>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</si>
  <si>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</si>
  <si>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</si>
  <si>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</si>
  <si>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</si>
  <si>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</si>
  <si>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</si>
  <si>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</si>
  <si>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</si>
  <si>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</si>
  <si>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</si>
  <si>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</si>
  <si>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</si>
  <si>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</si>
  <si>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</si>
  <si>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</si>
  <si>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</si>
  <si>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</si>
  <si>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</si>
  <si>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</si>
  <si>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</si>
  <si>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</si>
  <si>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</si>
  <si>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</si>
  <si>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</si>
  <si>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</si>
  <si>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</si>
  <si>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</si>
  <si>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</si>
  <si>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</si>
  <si>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</si>
  <si>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</si>
  <si>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</si>
  <si>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</si>
  <si>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</si>
  <si>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</si>
  <si>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</si>
  <si>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</si>
  <si>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</si>
  <si>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</si>
  <si>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</si>
  <si>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</si>
  <si>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</si>
  <si>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</si>
  <si>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</si>
  <si>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</si>
  <si>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</si>
  <si>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</si>
  <si>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</si>
  <si>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</si>
  <si>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</si>
  <si>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</si>
  <si>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</si>
  <si>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</si>
  <si>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</si>
  <si>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</si>
  <si>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</si>
  <si>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</si>
  <si>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</si>
  <si>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</si>
  <si>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</si>
  <si>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</si>
  <si>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</si>
  <si>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</si>
  <si>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</si>
  <si>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</si>
  <si>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</si>
  <si>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</si>
  <si>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</si>
  <si>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</si>
  <si>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</si>
  <si>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</si>
  <si>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</si>
  <si>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</si>
  <si>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</si>
  <si>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</si>
  <si>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</si>
  <si>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</si>
  <si>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</si>
  <si>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</si>
  <si>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</si>
  <si>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</si>
  <si>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</si>
  <si>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</si>
  <si>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</si>
  <si>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</si>
  <si>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</si>
  <si>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</si>
  <si>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</si>
  <si>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</si>
  <si>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</si>
  <si>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</si>
  <si>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</si>
  <si>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</si>
  <si>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</si>
  <si>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</si>
  <si>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</si>
  <si>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</si>
  <si>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</si>
  <si>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</si>
  <si>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</si>
  <si>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</si>
  <si>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</si>
  <si>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</si>
  <si>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</si>
  <si>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</si>
  <si>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</si>
  <si>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</si>
  <si>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</si>
  <si>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</si>
  <si>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</si>
  <si>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</si>
  <si>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</si>
  <si>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</si>
  <si>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</si>
  <si>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</si>
  <si>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</si>
  <si>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</si>
  <si>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</si>
  <si>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</si>
  <si>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</si>
  <si>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</si>
  <si>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</si>
  <si>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</si>
  <si>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</si>
  <si>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</si>
  <si>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</si>
  <si>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</si>
  <si>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</si>
  <si>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</si>
  <si>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</si>
  <si>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</si>
  <si>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</si>
  <si>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</si>
  <si>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</si>
  <si>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</si>
  <si>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</si>
  <si>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</si>
  <si>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</si>
  <si>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</si>
  <si>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</si>
  <si>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</si>
  <si>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</si>
  <si>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</si>
  <si>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</si>
  <si>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</si>
  <si>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</si>
  <si>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</si>
  <si>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</si>
  <si>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</si>
  <si>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</si>
  <si>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</si>
  <si>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</si>
  <si>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</si>
  <si>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</si>
  <si>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</si>
  <si>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</si>
  <si>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</si>
  <si>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</si>
  <si>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</si>
  <si>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</si>
  <si>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</si>
  <si>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</si>
  <si>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</si>
  <si>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</si>
  <si>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</si>
  <si>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</si>
  <si>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</si>
  <si>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</si>
  <si>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</si>
  <si>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</si>
  <si>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</si>
  <si>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</si>
  <si>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</si>
  <si>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</si>
  <si>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</si>
  <si>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</si>
  <si>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</si>
  <si>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</si>
  <si>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</si>
  <si>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</si>
  <si>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</si>
  <si>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</si>
  <si>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</si>
  <si>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</si>
  <si>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</si>
  <si>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</si>
  <si>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</si>
  <si>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</si>
  <si>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</si>
  <si>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</si>
  <si>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</si>
  <si>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</si>
  <si>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</si>
  <si>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</si>
  <si>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</si>
  <si>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</si>
  <si>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</si>
  <si>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</si>
  <si>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</si>
  <si>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</si>
  <si>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</si>
  <si>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</si>
  <si>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</si>
  <si>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</si>
  <si>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</si>
  <si>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</si>
  <si>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</si>
  <si>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</si>
  <si>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</si>
  <si>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</si>
  <si>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</si>
  <si>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</si>
  <si>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</si>
  <si>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</si>
  <si>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</si>
  <si>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</si>
  <si>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</si>
  <si>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</si>
  <si>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</si>
  <si>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</si>
  <si>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</si>
  <si>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</si>
  <si>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</si>
  <si>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</si>
  <si>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</si>
  <si>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</si>
  <si>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</si>
  <si>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</si>
  <si>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</si>
  <si>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</si>
  <si>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</si>
  <si>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</si>
  <si>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</si>
  <si>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</si>
  <si>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</si>
  <si>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</si>
  <si>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</si>
  <si>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</si>
  <si>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</si>
  <si>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</si>
  <si>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</si>
  <si>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</si>
  <si>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</si>
  <si>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</si>
  <si>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</si>
  <si>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</si>
  <si>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</si>
  <si>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</si>
  <si>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</si>
  <si>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</si>
  <si>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</si>
  <si>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</si>
  <si>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</si>
  <si>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</si>
  <si>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</si>
  <si>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</si>
  <si>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</si>
  <si>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</si>
  <si>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</si>
  <si>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</si>
  <si>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</si>
  <si>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</si>
  <si>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</si>
  <si>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</si>
  <si>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</si>
  <si>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</si>
  <si>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</si>
  <si>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</si>
  <si>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</si>
  <si>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</si>
  <si>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</si>
  <si>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</si>
  <si>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</si>
  <si>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</si>
  <si>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</si>
  <si>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</si>
  <si>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</si>
  <si>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</si>
  <si>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</si>
  <si>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</si>
  <si>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</si>
  <si>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</si>
  <si>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</si>
  <si>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</si>
  <si>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</si>
  <si>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</si>
  <si>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</si>
  <si>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</si>
  <si>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</si>
  <si>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</si>
  <si>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</si>
  <si>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</si>
  <si>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</si>
  <si>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</si>
  <si>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</si>
  <si>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</si>
  <si>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</si>
  <si>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</si>
  <si>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</si>
  <si>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</si>
  <si>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</si>
  <si>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</si>
  <si>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</si>
  <si>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</si>
  <si>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</si>
  <si>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</si>
  <si>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</si>
  <si>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</si>
  <si>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</si>
  <si>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</si>
  <si>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</si>
  <si>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</si>
  <si>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</si>
  <si>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</si>
  <si>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</si>
  <si>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</si>
  <si>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</si>
  <si>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</si>
  <si>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</si>
  <si>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</si>
  <si>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</si>
  <si>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</si>
  <si>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</si>
  <si>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</si>
  <si>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</si>
  <si>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</si>
  <si>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</si>
  <si>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</si>
  <si>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</si>
  <si>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</si>
  <si>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</si>
  <si>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</si>
  <si>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</si>
  <si>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</si>
  <si>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</si>
  <si>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</si>
  <si>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</si>
  <si>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</si>
  <si>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</si>
  <si>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</si>
  <si>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</si>
  <si>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</si>
  <si>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</si>
  <si>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</si>
  <si>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</si>
  <si>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</si>
  <si>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</si>
  <si>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</si>
  <si>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</si>
  <si>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</si>
  <si>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</si>
  <si>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</si>
  <si>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</si>
  <si>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</si>
  <si>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</si>
  <si>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</si>
  <si>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</si>
  <si>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</si>
  <si>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</si>
  <si>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</si>
  <si>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</si>
  <si>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</si>
  <si>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</si>
  <si>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</si>
  <si>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</si>
  <si>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</si>
  <si>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</si>
  <si>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</si>
  <si>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</si>
  <si>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</si>
  <si>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</si>
  <si>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</si>
  <si>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</si>
  <si>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</si>
  <si>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</si>
  <si>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</si>
  <si>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</si>
  <si>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</si>
  <si>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</si>
  <si>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</si>
  <si>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</si>
  <si>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</si>
  <si>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</si>
  <si>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</si>
  <si>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</si>
  <si>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</si>
  <si>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</si>
  <si>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</si>
  <si>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</si>
  <si>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</si>
  <si>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</si>
  <si>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</si>
  <si>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</si>
  <si>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</si>
  <si>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</si>
  <si>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</si>
  <si>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</si>
  <si>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</si>
  <si>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</si>
  <si>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</si>
  <si>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</si>
  <si>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</si>
  <si>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</si>
  <si>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</si>
  <si>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</si>
  <si>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</si>
  <si>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</si>
  <si>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</si>
  <si>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</si>
  <si>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</si>
  <si>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</si>
  <si>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</si>
  <si>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</si>
  <si>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</si>
  <si>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</si>
  <si>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</si>
  <si>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</si>
  <si>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</si>
  <si>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</si>
  <si>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</si>
  <si>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</si>
  <si>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</si>
  <si>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</si>
  <si>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</si>
  <si>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</si>
  <si>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</si>
  <si>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</si>
  <si>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</si>
  <si>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</si>
  <si>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</si>
  <si>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</si>
  <si>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</si>
  <si>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</si>
  <si>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</si>
  <si>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</si>
  <si>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</si>
  <si>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</si>
  <si>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</si>
  <si>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</si>
  <si>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</si>
  <si>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</si>
  <si>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</si>
  <si>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</si>
  <si>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</si>
  <si>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</si>
  <si>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</si>
  <si>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</si>
  <si>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</si>
  <si>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</si>
  <si>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</si>
  <si>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</si>
  <si>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</si>
  <si>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</si>
  <si>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</si>
  <si>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</si>
  <si>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</si>
  <si>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</si>
  <si>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</si>
  <si>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</si>
  <si>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</si>
  <si>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</si>
  <si>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</si>
  <si>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</si>
  <si>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</si>
  <si>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</si>
  <si>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</si>
  <si>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</si>
  <si>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</si>
  <si>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</si>
  <si>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</si>
  <si>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</si>
  <si>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</si>
  <si>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</si>
  <si>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</si>
  <si>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</si>
  <si>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</si>
  <si>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</si>
  <si>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</si>
  <si>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</si>
  <si>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</si>
  <si>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</si>
  <si>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</si>
  <si>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</si>
  <si>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</si>
  <si>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</si>
  <si>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</si>
  <si>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</si>
  <si>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</si>
  <si>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</si>
  <si>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</si>
  <si>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</si>
  <si>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</si>
  <si>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</si>
  <si>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</si>
  <si>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</si>
  <si>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</si>
  <si>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</si>
  <si>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</si>
  <si>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</si>
  <si>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</si>
  <si>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</si>
  <si>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</si>
  <si>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</si>
  <si>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</si>
  <si>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</si>
  <si>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</si>
  <si>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</si>
  <si>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</si>
  <si>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</si>
  <si>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</si>
  <si>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</si>
  <si>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</si>
  <si>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</si>
  <si>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</si>
  <si>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</si>
  <si>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</si>
  <si>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</si>
  <si>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</si>
  <si>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</si>
  <si>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</si>
  <si>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</si>
  <si>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</si>
  <si>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</si>
  <si>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</si>
  <si>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</si>
  <si>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</si>
  <si>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</si>
  <si>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</si>
  <si>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</si>
  <si>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</si>
  <si>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</si>
  <si>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</si>
  <si>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</si>
  <si>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</si>
  <si>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</si>
  <si>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</si>
  <si>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</si>
  <si>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</si>
  <si>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</si>
  <si>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</si>
  <si>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</si>
  <si>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</si>
  <si>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</si>
  <si>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</si>
  <si>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</si>
  <si>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</si>
  <si>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</si>
  <si>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</si>
  <si>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</si>
  <si>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</si>
  <si>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</si>
  <si>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</si>
  <si>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</si>
  <si>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</si>
  <si>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</si>
  <si>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</si>
  <si>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</si>
  <si>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</si>
  <si>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</si>
  <si>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</si>
  <si>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</si>
  <si>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</si>
  <si>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</si>
  <si>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</si>
  <si>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</si>
  <si>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</si>
  <si>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</si>
  <si>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</si>
  <si>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</si>
  <si>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</si>
  <si>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</si>
  <si>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</si>
  <si>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</si>
  <si>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</si>
  <si>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</si>
  <si>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</si>
  <si>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</si>
  <si>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</si>
  <si>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</si>
  <si>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</si>
  <si>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</si>
  <si>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</si>
  <si>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</si>
  <si>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</si>
  <si>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</si>
  <si>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</si>
  <si>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</si>
  <si>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</si>
  <si>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</si>
  <si>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</si>
  <si>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</si>
  <si>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</si>
  <si>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</si>
  <si>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</si>
  <si>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</si>
  <si>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</si>
  <si>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</si>
  <si>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</si>
  <si>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</si>
  <si>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</si>
  <si>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</si>
  <si>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</si>
  <si>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</si>
  <si>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</si>
  <si>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</si>
  <si>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</si>
  <si>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</si>
  <si>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</si>
  <si>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</si>
  <si>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</si>
  <si>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</si>
  <si>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</si>
  <si>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</si>
  <si>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</si>
  <si>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</si>
  <si>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</si>
  <si>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</si>
  <si>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</si>
  <si>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</si>
  <si>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</si>
  <si>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</si>
  <si>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</si>
  <si>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</si>
  <si>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</si>
  <si>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</si>
  <si>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</si>
  <si>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</si>
  <si>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</si>
  <si>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</si>
  <si>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</si>
  <si>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</si>
  <si>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</si>
  <si>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</si>
  <si>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</si>
  <si>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</si>
  <si>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</si>
  <si>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</si>
  <si>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</si>
  <si>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</si>
  <si>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</si>
  <si>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</si>
  <si>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</si>
  <si>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</si>
  <si>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</si>
  <si>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</si>
  <si>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</si>
  <si>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</si>
  <si>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</si>
  <si>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</si>
  <si>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</si>
  <si>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</si>
  <si>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</si>
  <si>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</si>
  <si>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</si>
  <si>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</si>
  <si>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</si>
  <si>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</si>
  <si>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</si>
  <si>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</si>
  <si>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</si>
  <si>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</si>
  <si>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</si>
  <si>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</si>
  <si>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</si>
  <si>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</si>
  <si>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</si>
  <si>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</si>
  <si>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</si>
  <si>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</si>
  <si>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</si>
  <si>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</si>
  <si>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</si>
  <si>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</si>
  <si>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</si>
  <si>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</si>
  <si>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</si>
  <si>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</si>
  <si>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</si>
  <si>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</si>
  <si>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</si>
  <si>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</si>
  <si>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</si>
  <si>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</si>
  <si>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</si>
  <si>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</si>
  <si>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</si>
  <si>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</si>
  <si>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</si>
  <si>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</si>
  <si>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</si>
  <si>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</si>
  <si>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</si>
  <si>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</si>
  <si>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</si>
  <si>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</si>
  <si>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</si>
  <si>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</si>
  <si>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</si>
  <si>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</si>
  <si>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</si>
  <si>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</si>
  <si>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</si>
  <si>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</si>
  <si>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</si>
  <si>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</si>
  <si>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</si>
  <si>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</si>
  <si>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</si>
  <si>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</si>
  <si>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</si>
  <si>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</si>
  <si>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</si>
  <si>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</si>
  <si>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</si>
  <si>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</si>
  <si>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</si>
  <si>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</si>
  <si>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</si>
  <si>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</si>
  <si>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</si>
  <si>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</si>
  <si>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</si>
  <si>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</si>
  <si>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</si>
  <si>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</si>
  <si>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</si>
  <si>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</si>
  <si>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</si>
  <si>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</si>
  <si>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</si>
  <si>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</si>
  <si>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</si>
  <si>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</si>
  <si>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</si>
  <si>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</si>
  <si>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</si>
  <si>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</si>
  <si>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</si>
  <si>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</si>
  <si>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</si>
  <si>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</si>
  <si>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</si>
  <si>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</si>
  <si>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</si>
  <si>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</si>
  <si>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</si>
  <si>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</si>
  <si>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</si>
  <si>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</si>
  <si>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</si>
  <si>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</si>
  <si>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</si>
  <si>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</si>
  <si>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</si>
  <si>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</si>
  <si>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</si>
  <si>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</si>
  <si>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</si>
  <si>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</si>
  <si>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</si>
  <si>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</si>
  <si>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</si>
  <si>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</si>
  <si>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</si>
  <si>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</si>
  <si>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</si>
  <si>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</si>
  <si>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</si>
  <si>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</si>
  <si>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</si>
  <si>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</si>
  <si>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</si>
  <si>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</si>
  <si>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</si>
  <si>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</si>
  <si>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</si>
  <si>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</si>
  <si>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</si>
  <si>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</si>
  <si>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</si>
  <si>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</si>
  <si>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</si>
  <si>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</si>
  <si>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</si>
  <si>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</si>
  <si>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</si>
  <si>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</si>
  <si>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</si>
  <si>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</si>
  <si>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</si>
  <si>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</si>
  <si>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</si>
  <si>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</si>
  <si>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</si>
  <si>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</si>
  <si>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</si>
  <si>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</si>
  <si>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</si>
  <si>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</si>
  <si>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</si>
  <si>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</si>
  <si>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</si>
  <si>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</si>
  <si>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</si>
  <si>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</si>
  <si>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</si>
  <si>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</si>
  <si>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</si>
  <si>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</si>
  <si>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</si>
  <si>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</si>
  <si>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</si>
  <si>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</si>
  <si>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</si>
  <si>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</si>
  <si>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</si>
  <si>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</si>
  <si>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</si>
  <si>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</si>
  <si>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</si>
  <si>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</si>
  <si>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</si>
  <si>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</si>
  <si>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</si>
  <si>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</si>
  <si>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</si>
  <si>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</si>
  <si>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</si>
  <si>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</si>
  <si>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</si>
  <si>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</si>
  <si>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</si>
  <si>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</si>
  <si>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</si>
  <si>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</si>
  <si>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</si>
  <si>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</si>
  <si>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</si>
  <si>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</si>
  <si>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</si>
  <si>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</si>
  <si>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</si>
  <si>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</si>
  <si>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</si>
  <si>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</si>
  <si>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</si>
  <si>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</si>
  <si>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</si>
  <si>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</si>
  <si>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</si>
  <si>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</si>
  <si>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</si>
  <si>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</si>
  <si>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</si>
  <si>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</si>
  <si>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</si>
  <si>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</si>
  <si>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</si>
  <si>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</si>
  <si>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</si>
  <si>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</si>
  <si>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</si>
  <si>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</si>
  <si>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</si>
  <si>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</si>
  <si>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</si>
  <si>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</si>
  <si>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</si>
  <si>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</si>
  <si>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</si>
  <si>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</si>
  <si>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</si>
  <si>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</si>
  <si>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</si>
  <si>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</si>
  <si>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</si>
  <si>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</si>
  <si>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</si>
  <si>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</si>
  <si>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</si>
  <si>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</si>
  <si>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</si>
  <si>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</si>
  <si>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</si>
  <si>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</si>
  <si>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</si>
  <si>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</si>
  <si>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</si>
  <si>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</si>
  <si>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</si>
  <si>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</si>
  <si>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</si>
  <si>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</si>
  <si>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</si>
  <si>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</si>
  <si>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</si>
  <si>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</si>
  <si>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</si>
  <si>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</si>
  <si>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</si>
  <si>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</si>
  <si>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</si>
  <si>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</si>
  <si>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</si>
  <si>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</si>
  <si>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</si>
  <si>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</si>
  <si>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</si>
  <si>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</si>
  <si>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</si>
  <si>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</si>
  <si>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</si>
  <si>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</si>
  <si>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</si>
  <si>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</si>
  <si>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</si>
  <si>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</si>
  <si>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</si>
  <si>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</si>
  <si>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</si>
  <si>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</si>
  <si>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</si>
  <si>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</si>
  <si>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</si>
  <si>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</si>
  <si>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</si>
  <si>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</si>
  <si>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</si>
  <si>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</si>
  <si>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</si>
  <si>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</si>
  <si>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</si>
  <si>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</si>
  <si>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</si>
  <si>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</si>
  <si>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</si>
  <si>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</si>
  <si>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</si>
  <si>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</si>
  <si>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</si>
  <si>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</si>
  <si>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</si>
  <si>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</si>
  <si>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</si>
  <si>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</si>
  <si>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</si>
  <si>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</si>
  <si>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</si>
  <si>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</si>
  <si>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</si>
  <si>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</si>
  <si>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</si>
  <si>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</si>
  <si>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</si>
  <si>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</si>
  <si>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</si>
  <si>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</si>
  <si>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</si>
  <si>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</si>
  <si>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</si>
  <si>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</si>
  <si>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</si>
  <si>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</si>
  <si>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</si>
  <si>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</si>
  <si>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</si>
  <si>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</si>
  <si>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</si>
  <si>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</si>
  <si>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</si>
  <si>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</si>
  <si>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</si>
  <si>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</si>
  <si>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</si>
  <si>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</si>
  <si>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</si>
  <si>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</si>
  <si>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</si>
  <si>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</si>
  <si>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</si>
  <si>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</si>
  <si>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</si>
  <si>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</si>
  <si>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</si>
  <si>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</si>
  <si>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</si>
  <si>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</si>
  <si>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</si>
  <si>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</si>
  <si>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</si>
  <si>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</si>
  <si>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</si>
  <si>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</si>
  <si>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</si>
  <si>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</si>
  <si>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</si>
  <si>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</si>
  <si>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</si>
  <si>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</si>
  <si>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</si>
  <si>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</si>
  <si>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</si>
  <si>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</si>
  <si>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</si>
  <si>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</si>
  <si>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</si>
  <si>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</si>
  <si>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</si>
  <si>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</si>
  <si>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</si>
  <si>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</si>
  <si>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</si>
  <si>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</si>
  <si>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</si>
  <si>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</si>
  <si>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</si>
  <si>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</si>
  <si>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</si>
  <si>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</si>
  <si>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</si>
  <si>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</si>
  <si>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</si>
  <si>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</si>
  <si>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</si>
  <si>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</si>
  <si>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</si>
  <si>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</si>
  <si>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</si>
  <si>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</si>
  <si>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</si>
  <si>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</si>
  <si>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</si>
  <si>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</si>
  <si>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</si>
  <si>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</si>
  <si>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</si>
  <si>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</si>
  <si>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</si>
  <si>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</si>
  <si>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</si>
  <si>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</si>
  <si>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</si>
  <si>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</si>
  <si>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</si>
  <si>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</si>
  <si>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</si>
  <si>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</si>
  <si>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</si>
  <si>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</si>
  <si>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</si>
  <si>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</si>
  <si>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</si>
  <si>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</si>
  <si>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</si>
  <si>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</si>
  <si>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</si>
  <si>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</si>
  <si>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</si>
  <si>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</si>
  <si>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</si>
  <si>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</si>
  <si>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</si>
  <si>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</si>
  <si>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</si>
  <si>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</si>
  <si>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</si>
  <si>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</si>
  <si>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</si>
  <si>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</si>
  <si>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</si>
  <si>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</si>
  <si>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</si>
  <si>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</si>
  <si>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</si>
  <si>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</si>
  <si>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</si>
  <si>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</si>
  <si>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</si>
  <si>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</si>
  <si>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</si>
  <si>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</si>
  <si>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</si>
  <si>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</si>
  <si>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</si>
  <si>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</si>
  <si>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</si>
  <si>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</si>
  <si>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</si>
  <si>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</si>
  <si>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</si>
  <si>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</si>
  <si>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</si>
  <si>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</si>
  <si>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</si>
  <si>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</si>
  <si>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</si>
  <si>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</si>
  <si>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</si>
  <si>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</si>
  <si>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</si>
  <si>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</si>
  <si>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</si>
  <si>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</si>
  <si>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</si>
  <si>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</si>
  <si>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</si>
  <si>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</si>
  <si>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</si>
  <si>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</si>
  <si>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</si>
  <si>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</si>
  <si>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</si>
  <si>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</si>
  <si>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</si>
  <si>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</si>
  <si>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</si>
  <si>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</si>
  <si>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</si>
  <si>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</si>
  <si>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</si>
  <si>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</si>
  <si>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</si>
  <si>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</si>
  <si>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</si>
  <si>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</si>
  <si>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</si>
  <si>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</si>
  <si>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</si>
  <si>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</si>
  <si>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</si>
  <si>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</si>
  <si>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</si>
  <si>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</si>
  <si>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</si>
  <si>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</si>
  <si>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</si>
  <si>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</si>
  <si>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</si>
  <si>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</si>
  <si>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</si>
  <si>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</si>
  <si>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</si>
  <si>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</si>
  <si>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</si>
  <si>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</si>
  <si>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</si>
  <si>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</si>
  <si>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</si>
  <si>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</si>
  <si>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</si>
  <si>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</si>
  <si>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</si>
  <si>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</si>
  <si>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</si>
  <si>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</si>
  <si>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</si>
  <si>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</si>
  <si>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</si>
  <si>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</si>
  <si>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</si>
  <si>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</si>
  <si>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</si>
  <si>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</si>
  <si>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</si>
  <si>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</si>
  <si>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</si>
  <si>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</si>
  <si>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</si>
  <si>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</si>
  <si>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</si>
  <si>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</si>
  <si>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</si>
  <si>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</si>
  <si>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</si>
  <si>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</si>
  <si>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</si>
  <si>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</si>
  <si>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</si>
  <si>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</si>
  <si>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</si>
  <si>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</si>
  <si>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</si>
  <si>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</si>
  <si>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</si>
  <si>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</si>
  <si>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</si>
  <si>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</si>
  <si>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</si>
  <si>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</si>
  <si>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</si>
  <si>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</si>
  <si>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</si>
  <si>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</si>
  <si>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</si>
  <si>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</si>
  <si>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</si>
  <si>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</si>
  <si>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</si>
  <si>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</si>
  <si>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</si>
  <si>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</si>
  <si>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</si>
  <si>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</si>
  <si>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</si>
  <si>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</si>
  <si>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</si>
  <si>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</si>
  <si>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</si>
  <si>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</si>
  <si>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</si>
  <si>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</si>
  <si>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</si>
  <si>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</si>
  <si>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</si>
  <si>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</si>
  <si>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</si>
  <si>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</si>
  <si>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</si>
  <si>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</si>
  <si>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</si>
  <si>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</si>
  <si>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</si>
  <si>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</si>
  <si>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</si>
  <si>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</si>
  <si>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</si>
  <si>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</si>
  <si>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</si>
  <si>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</si>
  <si>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</si>
  <si>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</si>
  <si>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</si>
  <si>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</si>
  <si>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</si>
  <si>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</si>
  <si>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</si>
  <si>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</si>
  <si>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</si>
  <si>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</si>
  <si>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</si>
  <si>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</si>
  <si>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</si>
  <si>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</si>
  <si>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</si>
  <si>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</si>
  <si>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</si>
  <si>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</si>
  <si>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</si>
  <si>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</si>
  <si>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</si>
  <si>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</si>
  <si>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</si>
  <si>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</si>
  <si>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</si>
  <si>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</si>
  <si>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</si>
  <si>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</si>
  <si>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</si>
  <si>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</si>
  <si>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</si>
  <si>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</si>
  <si>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</si>
  <si>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</si>
  <si>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</si>
  <si>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</si>
  <si>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</si>
  <si>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</si>
  <si>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</si>
  <si>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</si>
  <si>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</si>
  <si>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</si>
  <si>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</si>
  <si>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</si>
  <si>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</si>
  <si>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</si>
  <si>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</si>
  <si>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</si>
  <si>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</si>
  <si>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</si>
  <si>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</si>
  <si>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</si>
  <si>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</si>
  <si>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</si>
  <si>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</si>
  <si>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</si>
  <si>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</si>
  <si>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</si>
  <si>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</si>
  <si>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</si>
  <si>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</si>
  <si>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</si>
  <si>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</si>
  <si>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</si>
  <si>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</si>
  <si>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</si>
  <si>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</si>
  <si>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</si>
  <si>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</si>
  <si>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</si>
  <si>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</si>
  <si>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</si>
  <si>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</si>
  <si>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</si>
  <si>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</si>
  <si>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</si>
  <si>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</si>
  <si>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</si>
  <si>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</si>
  <si>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</si>
  <si>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</si>
  <si>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</si>
  <si>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</si>
  <si>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</si>
  <si>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</si>
  <si>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</si>
  <si>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</si>
  <si>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</si>
  <si>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</si>
  <si>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</si>
  <si>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</si>
  <si>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</si>
  <si>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</si>
  <si>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</si>
  <si>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</si>
  <si>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</si>
  <si>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</si>
  <si>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</si>
  <si>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</si>
  <si>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</si>
  <si>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</si>
  <si>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</si>
  <si>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</si>
  <si>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</si>
  <si>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</si>
  <si>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</si>
  <si>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</si>
  <si>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</si>
  <si>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</si>
  <si>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</si>
  <si>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</si>
  <si>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</si>
  <si>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</si>
  <si>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</si>
  <si>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</si>
  <si>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</si>
  <si>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</si>
  <si>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</si>
  <si>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</si>
  <si>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</si>
  <si>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</si>
  <si>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</si>
  <si>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</si>
  <si>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</si>
  <si>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</si>
  <si>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</si>
  <si>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</si>
  <si>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</si>
  <si>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</si>
  <si>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</si>
  <si>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</si>
  <si>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</si>
  <si>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</si>
  <si>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</si>
  <si>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</si>
  <si>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</si>
  <si>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</si>
  <si>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</si>
  <si>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</si>
  <si>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</si>
  <si>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</si>
  <si>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</si>
  <si>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</si>
  <si>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</si>
  <si>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</si>
  <si>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</si>
  <si>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</si>
  <si>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</si>
  <si>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</si>
  <si>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</si>
  <si>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</si>
  <si>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</si>
  <si>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</si>
  <si>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</si>
  <si>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</si>
  <si>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</si>
  <si>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</si>
  <si>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</si>
  <si>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</si>
  <si>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</si>
  <si>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</si>
  <si>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</si>
  <si>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</si>
  <si>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</si>
  <si>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</si>
  <si>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</si>
  <si>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</si>
  <si>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</si>
  <si>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</si>
  <si>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</si>
  <si>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</si>
  <si>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</si>
  <si>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</si>
  <si>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</si>
  <si>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</si>
  <si>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</si>
  <si>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</si>
  <si>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</si>
  <si>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</si>
  <si>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</si>
  <si>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</si>
  <si>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</si>
  <si>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</si>
  <si>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</si>
  <si>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</si>
  <si>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</si>
  <si>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</si>
  <si>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</si>
  <si>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</si>
  <si>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</si>
  <si>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</si>
  <si>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</si>
  <si>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</si>
  <si>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</si>
  <si>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</si>
  <si>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</si>
  <si>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</si>
  <si>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</si>
  <si>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</si>
  <si>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</si>
  <si>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</si>
  <si>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</si>
  <si>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</si>
  <si>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</si>
  <si>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</si>
  <si>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</si>
  <si>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</si>
  <si>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</si>
  <si>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</si>
  <si>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</si>
  <si>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</si>
  <si>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</si>
  <si>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</si>
  <si>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</si>
  <si>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</si>
  <si>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</si>
  <si>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</si>
  <si>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</si>
  <si>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</si>
  <si>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</si>
  <si>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</si>
  <si>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</si>
  <si>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</si>
  <si>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</si>
  <si>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</si>
  <si>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</si>
  <si>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</si>
  <si>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</si>
  <si>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</si>
  <si>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</si>
  <si>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</si>
  <si>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</si>
  <si>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</si>
  <si>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</si>
  <si>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</si>
  <si>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</si>
  <si>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</si>
  <si>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</si>
  <si>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</si>
  <si>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</si>
  <si>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</si>
  <si>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</si>
  <si>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</si>
  <si>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</si>
  <si>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</si>
  <si>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</si>
  <si>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</si>
  <si>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</si>
  <si>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</si>
  <si>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</si>
  <si>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</si>
  <si>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</si>
  <si>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</si>
  <si>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</si>
  <si>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</si>
  <si>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</si>
  <si>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</si>
  <si>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</si>
  <si>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</si>
  <si>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</si>
  <si>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</si>
  <si>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</si>
  <si>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</si>
  <si>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</si>
  <si>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</si>
  <si>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</si>
  <si>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</si>
  <si>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</si>
  <si>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</si>
  <si>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</si>
  <si>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</si>
  <si>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</si>
  <si>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</si>
  <si>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</si>
  <si>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</si>
  <si>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</si>
  <si>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</si>
  <si>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</si>
  <si>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</si>
  <si>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</si>
  <si>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</si>
  <si>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</si>
  <si>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</si>
  <si>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</si>
  <si>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</si>
  <si>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</si>
  <si>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</si>
  <si>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</si>
  <si>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</si>
  <si>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</si>
  <si>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</si>
  <si>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</si>
  <si>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</si>
  <si>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</si>
  <si>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</si>
  <si>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</si>
  <si>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</si>
  <si>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</si>
  <si>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</si>
  <si>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</si>
  <si>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</si>
  <si>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</si>
  <si>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</si>
  <si>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</si>
  <si>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</si>
  <si>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</si>
  <si>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</si>
  <si>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</si>
  <si>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</si>
  <si>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</si>
  <si>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</si>
  <si>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</si>
  <si>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</si>
  <si>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</si>
  <si>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</si>
  <si>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</si>
  <si>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</si>
  <si>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</si>
  <si>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</si>
  <si>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</si>
  <si>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</si>
  <si>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</si>
  <si>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</si>
  <si>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</si>
  <si>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</si>
  <si>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</si>
  <si>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</si>
  <si>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</si>
  <si>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</si>
  <si>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</si>
  <si>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</si>
  <si>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</si>
  <si>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</si>
  <si>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</si>
  <si>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</si>
  <si>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</si>
  <si>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</si>
  <si>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</si>
  <si>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</si>
  <si>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</si>
  <si>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</si>
  <si>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</si>
  <si>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</si>
  <si>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</si>
  <si>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</si>
  <si>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</si>
  <si>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</si>
  <si>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</si>
  <si>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</si>
  <si>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</si>
  <si>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</si>
  <si>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</si>
  <si>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</si>
  <si>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</si>
  <si>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</si>
  <si>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</si>
  <si>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</si>
  <si>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</si>
  <si>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</si>
  <si>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</si>
  <si>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</si>
  <si>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</si>
  <si>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</si>
  <si>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</si>
  <si>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</si>
  <si>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</si>
  <si>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</si>
  <si>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</si>
  <si>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</si>
  <si>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</si>
  <si>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</si>
  <si>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</si>
  <si>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</si>
  <si>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</si>
  <si>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</si>
  <si>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</si>
  <si>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</si>
  <si>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</si>
  <si>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</si>
  <si>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</si>
  <si>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</si>
  <si>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</si>
  <si>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</si>
  <si>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</si>
  <si>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</si>
  <si>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</si>
  <si>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</si>
  <si>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</si>
  <si>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</si>
  <si>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</si>
  <si>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</si>
  <si>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</si>
  <si>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</si>
  <si>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</si>
  <si>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</si>
  <si>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</si>
  <si>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</si>
  <si>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</si>
  <si>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</si>
  <si>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</si>
  <si>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</si>
  <si>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</si>
  <si>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</si>
  <si>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</si>
  <si>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</si>
  <si>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</si>
  <si>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</si>
  <si>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</si>
  <si>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</si>
  <si>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</si>
  <si>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</si>
  <si>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</si>
  <si>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</si>
  <si>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</si>
  <si>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</si>
  <si>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</si>
  <si>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</si>
  <si>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</si>
  <si>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</si>
  <si>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</si>
  <si>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</si>
  <si>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</si>
  <si>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</si>
  <si>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</si>
  <si>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</si>
  <si>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</si>
  <si>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</si>
  <si>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</si>
  <si>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</si>
  <si>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</si>
  <si>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</si>
  <si>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</si>
  <si>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</si>
  <si>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</si>
  <si>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</si>
  <si>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</si>
  <si>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</si>
  <si>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</si>
  <si>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</si>
  <si>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</si>
  <si>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</si>
  <si>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</si>
  <si>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</si>
  <si>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</si>
  <si>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</si>
  <si>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</si>
  <si>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</si>
  <si>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</si>
  <si>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</si>
  <si>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</si>
  <si>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</si>
  <si>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</si>
  <si>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</si>
  <si>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</si>
  <si>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</si>
  <si>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</si>
  <si>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</si>
  <si>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</si>
  <si>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</si>
  <si>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</si>
  <si>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</si>
  <si>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</si>
  <si>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</si>
  <si>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</si>
  <si>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</si>
  <si>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</si>
  <si>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</si>
  <si>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</si>
  <si>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</si>
  <si>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</si>
  <si>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</si>
  <si>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</si>
  <si>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</si>
  <si>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</si>
  <si>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</si>
  <si>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</si>
  <si>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</si>
  <si>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</si>
  <si>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</si>
  <si>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</si>
  <si>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</si>
  <si>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</si>
  <si>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</si>
  <si>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</si>
  <si>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</si>
  <si>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</si>
  <si>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</si>
  <si>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</si>
  <si>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</si>
  <si>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</si>
  <si>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</si>
  <si>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</si>
  <si>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</si>
  <si>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</si>
  <si>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</si>
  <si>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</si>
  <si>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</si>
  <si>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</si>
  <si>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</si>
  <si>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</si>
  <si>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</si>
  <si>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</si>
  <si>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</si>
  <si>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</si>
  <si>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</si>
  <si>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</si>
  <si>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</si>
  <si>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</si>
  <si>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</si>
  <si>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</si>
  <si>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</si>
  <si>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</si>
  <si>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</si>
  <si>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</si>
  <si>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</si>
  <si>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</si>
  <si>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</si>
  <si>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</si>
  <si>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</si>
  <si>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</si>
  <si>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</si>
  <si>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</si>
  <si>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</si>
  <si>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</si>
  <si>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</si>
  <si>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</si>
  <si>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</si>
  <si>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</si>
  <si>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</si>
  <si>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</si>
  <si>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</si>
  <si>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</si>
  <si>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</si>
  <si>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</si>
  <si>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</si>
  <si>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</si>
  <si>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</si>
  <si>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</si>
  <si>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</si>
  <si>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</si>
  <si>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</si>
  <si>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</si>
  <si>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</si>
  <si>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</si>
  <si>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</si>
  <si>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</si>
  <si>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</si>
  <si>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</si>
  <si>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</si>
  <si>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</si>
  <si>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</si>
  <si>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</si>
  <si>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</si>
  <si>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</si>
  <si>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</si>
  <si>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</si>
  <si>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</si>
  <si>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</si>
  <si>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</si>
  <si>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</si>
  <si>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</si>
  <si>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</si>
  <si>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</si>
  <si>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</si>
  <si>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</si>
  <si>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</si>
  <si>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</si>
  <si>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</si>
  <si>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</si>
  <si>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</si>
  <si>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</si>
  <si>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</si>
  <si>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</si>
  <si>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</si>
  <si>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</si>
  <si>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</si>
  <si>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</si>
  <si>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</si>
  <si>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</si>
  <si>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</si>
  <si>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</si>
  <si>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</si>
  <si>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</si>
  <si>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</si>
  <si>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</si>
  <si>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</si>
  <si>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</si>
  <si>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</si>
  <si>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</si>
  <si>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</si>
  <si>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</si>
  <si>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</si>
  <si>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</si>
  <si>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</si>
  <si>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</si>
  <si>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</si>
  <si>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</si>
  <si>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</si>
  <si>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</si>
  <si>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</si>
  <si>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</si>
  <si>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</si>
  <si>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</si>
  <si>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</si>
  <si>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</si>
  <si>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</si>
  <si>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</si>
  <si>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</si>
  <si>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</si>
  <si>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</si>
  <si>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</si>
  <si>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</si>
  <si>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</si>
  <si>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</si>
  <si>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</si>
  <si>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</si>
  <si>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</si>
  <si>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</si>
  <si>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</si>
  <si>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</si>
  <si>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</si>
  <si>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</si>
  <si>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</si>
  <si>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</si>
  <si>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</si>
  <si>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</si>
  <si>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</si>
  <si>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</si>
  <si>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</si>
  <si>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</si>
  <si>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</si>
  <si>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</si>
  <si>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</si>
  <si>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</si>
  <si>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</si>
  <si>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</si>
  <si>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</si>
  <si>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</si>
  <si>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</si>
  <si>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</si>
  <si>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</si>
  <si>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</si>
  <si>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</si>
  <si>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</si>
  <si>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</si>
  <si>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</si>
  <si>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</si>
  <si>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</si>
  <si>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</si>
  <si>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</si>
  <si>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</si>
  <si>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</si>
  <si>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</si>
  <si>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</si>
  <si>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</si>
  <si>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</si>
  <si>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</si>
  <si>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</si>
  <si>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</si>
  <si>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</si>
  <si>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</si>
  <si>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</si>
  <si>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</si>
  <si>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</si>
  <si>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</si>
  <si>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</si>
  <si>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</si>
  <si>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</si>
  <si>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</si>
  <si>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</si>
  <si>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</si>
  <si>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</si>
  <si>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</si>
  <si>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</si>
  <si>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</si>
  <si>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</si>
  <si>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</si>
  <si>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</si>
  <si>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</si>
  <si>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</si>
  <si>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</si>
  <si>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</si>
  <si>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</si>
  <si>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</si>
  <si>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</si>
  <si>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</si>
  <si>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</si>
  <si>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</si>
  <si>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</si>
  <si>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</si>
  <si>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</si>
  <si>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</si>
  <si>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</si>
  <si>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</si>
  <si>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</si>
  <si>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</si>
  <si>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</si>
  <si>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</si>
  <si>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</si>
  <si>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</si>
  <si>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</si>
  <si>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</si>
  <si>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</si>
  <si>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</si>
  <si>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</si>
  <si>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</si>
  <si>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</si>
  <si>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</si>
  <si>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</si>
  <si>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</si>
  <si>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</si>
  <si>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</si>
  <si>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</si>
  <si>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</si>
  <si>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</si>
  <si>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</si>
  <si>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</si>
  <si>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</si>
  <si>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</si>
  <si>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</si>
  <si>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</si>
  <si>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</si>
  <si>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</si>
  <si>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</si>
  <si>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</si>
  <si>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</si>
  <si>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</si>
  <si>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</si>
  <si>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</si>
  <si>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</si>
  <si>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</si>
  <si>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</si>
  <si>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</si>
  <si>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</si>
  <si>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</si>
  <si>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</si>
  <si>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</si>
  <si>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</si>
  <si>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</si>
  <si>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</si>
  <si>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</si>
  <si>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</si>
  <si>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</si>
  <si>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</si>
  <si>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</si>
  <si>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</si>
  <si>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</si>
  <si>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</si>
  <si>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</si>
  <si>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</si>
  <si>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</si>
  <si>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</si>
  <si>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</si>
  <si>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</si>
  <si>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</si>
  <si>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</si>
  <si>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</si>
  <si>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</si>
  <si>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</si>
  <si>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</si>
  <si>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</si>
  <si>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</si>
  <si>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</si>
  <si>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</si>
  <si>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</si>
  <si>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</si>
  <si>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</si>
  <si>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</si>
  <si>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</si>
  <si>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</si>
  <si>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</si>
  <si>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</si>
  <si>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</si>
  <si>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</si>
  <si>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</si>
  <si>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</si>
  <si>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</si>
  <si>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</si>
  <si>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</si>
  <si>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</si>
  <si>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</si>
  <si>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</si>
  <si>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</si>
  <si>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</si>
  <si>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</si>
  <si>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</si>
  <si>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</si>
  <si>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</si>
  <si>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</si>
  <si>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</si>
  <si>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</si>
  <si>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</si>
  <si>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</si>
  <si>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</si>
  <si>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</si>
  <si>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</si>
  <si>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</si>
  <si>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</si>
  <si>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</si>
  <si>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</si>
  <si>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</si>
  <si>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</si>
  <si>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</si>
  <si>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</si>
  <si>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</si>
  <si>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</si>
  <si>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</si>
  <si>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</si>
  <si>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</si>
  <si>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</si>
  <si>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</si>
  <si>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</si>
  <si>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</si>
  <si>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</si>
  <si>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</si>
  <si>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</si>
  <si>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</si>
  <si>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</si>
  <si>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</si>
  <si>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</si>
  <si>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</si>
  <si>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</si>
  <si>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</si>
  <si>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</si>
  <si>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</si>
  <si>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</si>
  <si>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</si>
  <si>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</si>
  <si>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</si>
  <si>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</si>
  <si>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</si>
  <si>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</si>
  <si>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</si>
  <si>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</si>
  <si>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</si>
  <si>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</si>
  <si>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</si>
  <si>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</si>
  <si>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</si>
  <si>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</si>
  <si>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</si>
  <si>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</si>
  <si>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</si>
  <si>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</si>
  <si>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</si>
  <si>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</si>
  <si>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</si>
  <si>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</si>
  <si>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</si>
  <si>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</si>
  <si>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</si>
  <si>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</si>
  <si>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</si>
  <si>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</si>
  <si>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</si>
  <si>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</si>
  <si>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</si>
  <si>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</si>
  <si>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</si>
  <si>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</si>
  <si>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</si>
  <si>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</si>
  <si>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</si>
  <si>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</si>
  <si>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</si>
  <si>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</si>
  <si>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</si>
  <si>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</si>
  <si>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</si>
  <si>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</si>
  <si>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</si>
  <si>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</si>
  <si>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</si>
  <si>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</si>
  <si>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</si>
  <si>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</si>
  <si>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</si>
  <si>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</si>
  <si>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</si>
  <si>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</si>
  <si>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</si>
  <si>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</si>
  <si>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</si>
  <si>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</si>
  <si>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</si>
  <si>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</si>
  <si>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</si>
  <si>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</si>
  <si>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</si>
  <si>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</si>
  <si>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</si>
  <si>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</si>
  <si>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</si>
  <si>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</si>
  <si>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</si>
  <si>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</si>
  <si>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</si>
  <si>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</si>
  <si>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</si>
  <si>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</si>
  <si>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</si>
  <si>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</si>
  <si>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</si>
  <si>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</si>
  <si>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</si>
  <si>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</si>
  <si>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</si>
  <si>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</si>
  <si>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</si>
  <si>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</si>
  <si>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</si>
  <si>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</si>
  <si>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</si>
  <si>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</si>
  <si>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</si>
  <si>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</si>
  <si>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</si>
  <si>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</si>
  <si>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</si>
  <si>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</si>
  <si>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</si>
  <si>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</si>
  <si>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</si>
  <si>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</si>
  <si>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</si>
  <si>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</si>
  <si>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</si>
  <si>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</si>
  <si>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</si>
  <si>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</si>
  <si>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</si>
  <si>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</si>
  <si>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</si>
  <si>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</si>
  <si>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</si>
  <si>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</si>
  <si>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</si>
  <si>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</si>
  <si>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</si>
  <si>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</si>
  <si>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</si>
  <si>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</si>
  <si>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</si>
  <si>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</si>
  <si>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</si>
  <si>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</si>
  <si>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</si>
  <si>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</si>
  <si>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</si>
  <si>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</si>
  <si>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</si>
  <si>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</si>
  <si>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</si>
  <si>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</si>
  <si>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</si>
  <si>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</si>
  <si>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</si>
  <si>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</si>
  <si>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</si>
  <si>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</si>
  <si>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</si>
  <si>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</si>
  <si>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</si>
  <si>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</si>
  <si>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</si>
  <si>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</si>
  <si>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</si>
  <si>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</si>
  <si>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</si>
  <si>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</si>
  <si>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</si>
  <si>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</si>
  <si>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</si>
  <si>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</si>
  <si>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</si>
  <si>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</si>
  <si>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</si>
  <si>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</si>
  <si>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</si>
  <si>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</si>
  <si>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</si>
  <si>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</si>
  <si>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</si>
  <si>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</si>
  <si>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</si>
  <si>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</si>
  <si>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</si>
  <si>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</si>
  <si>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</si>
  <si>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</si>
  <si>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</si>
  <si>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</si>
  <si>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</si>
  <si>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</si>
  <si>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</si>
  <si>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</si>
  <si>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</si>
  <si>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</si>
  <si>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</si>
  <si>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</si>
  <si>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</si>
  <si>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</si>
  <si>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</si>
  <si>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</si>
  <si>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</si>
  <si>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</si>
  <si>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</si>
  <si>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</si>
  <si>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</si>
  <si>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</si>
  <si>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</si>
  <si>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</si>
  <si>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</si>
  <si>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</si>
  <si>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</si>
  <si>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</si>
  <si>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</si>
  <si>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</si>
  <si>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</si>
  <si>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</si>
  <si>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</si>
  <si>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</si>
  <si>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</si>
  <si>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</si>
  <si>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</si>
  <si>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</si>
  <si>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</si>
  <si>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</si>
  <si>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</si>
  <si>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</si>
  <si>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</si>
  <si>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</si>
  <si>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</si>
  <si>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</si>
  <si>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</si>
  <si>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</si>
  <si>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</si>
  <si>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</si>
  <si>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</si>
  <si>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</si>
  <si>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</si>
  <si>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</si>
  <si>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</si>
  <si>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</si>
  <si>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</si>
  <si>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</si>
  <si>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</si>
  <si>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</si>
  <si>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</si>
  <si>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</si>
  <si>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</si>
  <si>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</si>
  <si>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</si>
  <si>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</si>
  <si>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</si>
  <si>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</si>
  <si>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</si>
  <si>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</si>
  <si>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</si>
  <si>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</si>
  <si>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</si>
  <si>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</si>
  <si>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</si>
  <si>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</si>
  <si>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</si>
  <si>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</si>
  <si>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</si>
  <si>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</si>
  <si>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</si>
  <si>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</si>
  <si>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</si>
  <si>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</si>
  <si>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</si>
  <si>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</si>
  <si>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</si>
  <si>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</si>
  <si>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</si>
  <si>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</si>
  <si>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</si>
  <si>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</si>
  <si>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</si>
  <si>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</si>
  <si>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</si>
  <si>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</si>
  <si>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</si>
  <si>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</si>
  <si>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</si>
  <si>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</si>
  <si>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</si>
  <si>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</si>
  <si>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</si>
  <si>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</si>
  <si>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</si>
  <si>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</si>
  <si>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</si>
  <si>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</si>
  <si>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</si>
  <si>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</si>
  <si>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</si>
  <si>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</si>
  <si>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</si>
  <si>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</si>
  <si>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</si>
  <si>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</si>
  <si>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</si>
  <si>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</si>
  <si>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</si>
  <si>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</si>
  <si>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</si>
  <si>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</si>
  <si>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</si>
  <si>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</si>
  <si>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</si>
  <si>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</si>
  <si>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</si>
  <si>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</si>
  <si>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</si>
  <si>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</si>
  <si>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</si>
  <si>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</si>
  <si>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</si>
  <si>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</si>
  <si>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</si>
  <si>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</si>
  <si>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</si>
  <si>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</si>
  <si>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</si>
  <si>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</si>
  <si>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</si>
  <si>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</si>
  <si>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</si>
  <si>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</si>
  <si>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</si>
  <si>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</si>
  <si>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</si>
  <si>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</si>
  <si>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</si>
  <si>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</si>
  <si>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</si>
  <si>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</si>
  <si>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</si>
  <si>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</si>
  <si>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</si>
  <si>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</si>
  <si>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</si>
  <si>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</si>
  <si>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</si>
  <si>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</si>
  <si>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</si>
  <si>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</si>
  <si>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</si>
  <si>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</si>
  <si>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</si>
  <si>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</si>
  <si>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</si>
  <si>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</si>
  <si>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</si>
  <si>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</si>
  <si>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</si>
  <si>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</si>
  <si>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</si>
  <si>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</si>
  <si>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</si>
  <si>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</si>
  <si>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</si>
  <si>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</si>
  <si>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</si>
  <si>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</si>
  <si>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</si>
  <si>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</si>
  <si>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</si>
  <si>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</si>
  <si>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</si>
  <si>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</si>
  <si>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</si>
  <si>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</si>
  <si>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</si>
  <si>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</si>
  <si>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</si>
  <si>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</si>
  <si>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</si>
  <si>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</si>
  <si>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</si>
  <si>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</si>
  <si>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</si>
  <si>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</si>
  <si>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</si>
  <si>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</si>
  <si>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</si>
  <si>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</si>
  <si>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</si>
  <si>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</si>
  <si>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</si>
  <si>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</si>
  <si>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</si>
  <si>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</si>
  <si>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</si>
  <si>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</si>
  <si>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</si>
  <si>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</si>
  <si>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</si>
  <si>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</si>
  <si>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</si>
  <si>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</si>
  <si>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</si>
  <si>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</si>
  <si>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</si>
  <si>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</si>
  <si>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</si>
  <si>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</si>
  <si>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</si>
  <si>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</si>
  <si>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</si>
  <si>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</si>
  <si>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</si>
  <si>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</si>
  <si>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</si>
  <si>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</si>
  <si>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</si>
  <si>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</si>
  <si>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</si>
  <si>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</si>
  <si>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</si>
  <si>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</si>
  <si>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</si>
  <si>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</si>
  <si>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</si>
  <si>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</si>
  <si>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</si>
  <si>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</si>
  <si>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</si>
  <si>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</si>
  <si>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</si>
  <si>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</si>
  <si>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</si>
  <si>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</si>
  <si>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</si>
  <si>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</si>
  <si>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</si>
  <si>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</si>
  <si>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</si>
  <si>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</si>
  <si>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</si>
  <si>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</si>
  <si>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</si>
  <si>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</si>
  <si>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</si>
  <si>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</si>
  <si>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</si>
  <si>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</si>
  <si>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</si>
  <si>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</si>
  <si>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</si>
  <si>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</si>
  <si>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</si>
  <si>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</si>
  <si>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</si>
  <si>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</si>
  <si>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</si>
  <si>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</si>
  <si>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</si>
  <si>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</si>
  <si>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</si>
  <si>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</si>
  <si>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</si>
  <si>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</si>
  <si>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</si>
  <si>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</si>
  <si>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</si>
  <si>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</si>
  <si>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</si>
  <si>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</si>
  <si>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</si>
  <si>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</si>
  <si>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</si>
  <si>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</si>
  <si>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</si>
  <si>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</si>
  <si>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</si>
  <si>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</si>
  <si>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</si>
  <si>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</si>
  <si>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</si>
  <si>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</si>
  <si>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</si>
  <si>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</si>
  <si>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</si>
  <si>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</si>
  <si>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</si>
  <si>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</si>
  <si>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</si>
  <si>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</si>
  <si>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</si>
  <si>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</si>
  <si>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</si>
  <si>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</si>
  <si>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</si>
  <si>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</si>
  <si>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</si>
  <si>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</si>
  <si>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</si>
  <si>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</si>
  <si>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</si>
  <si>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</si>
  <si>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</si>
  <si>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</si>
  <si>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</si>
  <si>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</si>
  <si>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</si>
  <si>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</si>
  <si>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</si>
  <si>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</si>
  <si>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</si>
  <si>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</si>
  <si>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</si>
  <si>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</si>
  <si>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</si>
  <si>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</si>
  <si>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</si>
  <si>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</si>
  <si>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</si>
  <si>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</si>
  <si>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</si>
  <si>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</si>
  <si>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</si>
  <si>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</si>
  <si>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</si>
  <si>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</si>
  <si>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</si>
  <si>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</si>
  <si>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</si>
  <si>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</si>
  <si>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</si>
  <si>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</si>
  <si>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</si>
  <si>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</si>
  <si>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</si>
  <si>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</si>
  <si>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</si>
  <si>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</si>
  <si>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</si>
  <si>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</si>
  <si>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</si>
  <si>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</si>
  <si>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</si>
  <si>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</si>
  <si>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</si>
  <si>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</si>
  <si>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</si>
  <si>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</si>
  <si>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</si>
  <si>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</si>
  <si>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</si>
  <si>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</si>
  <si>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</si>
  <si>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</si>
  <si>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</si>
  <si>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</si>
  <si>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</si>
  <si>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</si>
  <si>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</si>
  <si>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</si>
  <si>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</si>
  <si>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</si>
  <si>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</si>
  <si>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</si>
  <si>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</si>
  <si>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</si>
  <si>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</si>
  <si>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</si>
  <si>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</si>
  <si>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</si>
  <si>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</si>
  <si>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</si>
  <si>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</si>
  <si>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</si>
  <si>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</si>
  <si>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</si>
  <si>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</si>
  <si>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</si>
  <si>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</si>
  <si>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</si>
  <si>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</si>
  <si>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</si>
  <si>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</si>
  <si>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</si>
  <si>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</si>
  <si>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</si>
  <si>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</si>
  <si>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</si>
  <si>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</si>
  <si>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</si>
  <si>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</si>
  <si>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</si>
  <si>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</si>
  <si>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</si>
  <si>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</si>
  <si>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</si>
  <si>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</si>
  <si>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</si>
  <si>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</si>
  <si>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</si>
  <si>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</si>
  <si>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</si>
  <si>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</si>
  <si>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</si>
  <si>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</si>
  <si>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</si>
  <si>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</si>
  <si>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</si>
  <si>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</si>
  <si>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</si>
  <si>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</si>
  <si>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</si>
  <si>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</si>
  <si>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</si>
  <si>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</si>
  <si>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</si>
  <si>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</si>
  <si>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</si>
  <si>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</si>
  <si>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</si>
  <si>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</si>
  <si>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</si>
  <si>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</si>
  <si>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</si>
  <si>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</si>
  <si>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</si>
  <si>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</si>
  <si>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</si>
  <si>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</si>
  <si>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</si>
  <si>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</si>
  <si>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</si>
  <si>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</si>
  <si>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</si>
  <si>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</si>
  <si>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</si>
  <si>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</si>
  <si>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</si>
  <si>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</si>
  <si>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</si>
  <si>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</si>
  <si>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</si>
  <si>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</si>
  <si>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</si>
  <si>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</si>
  <si>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</si>
  <si>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</si>
  <si>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</si>
  <si>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</si>
  <si>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</si>
  <si>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</si>
  <si>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</si>
  <si>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</si>
  <si>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</si>
  <si>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</si>
  <si>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</si>
  <si>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</si>
  <si>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</si>
  <si>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</si>
  <si>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</si>
  <si>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</si>
  <si>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</si>
  <si>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</si>
  <si>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</si>
  <si>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</si>
  <si>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</si>
  <si>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</si>
  <si>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</si>
  <si>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</si>
  <si>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</si>
  <si>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</si>
  <si>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</si>
  <si>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</si>
  <si>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</si>
  <si>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</si>
  <si>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</si>
  <si>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</si>
  <si>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</si>
  <si>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</si>
  <si>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</si>
  <si>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</si>
  <si>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</si>
  <si>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</si>
  <si>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</si>
  <si>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</si>
  <si>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</si>
  <si>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</si>
  <si>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</si>
  <si>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</si>
  <si>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</si>
  <si>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</si>
  <si>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</si>
  <si>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</si>
  <si>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</si>
  <si>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</si>
  <si>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</si>
  <si>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</si>
  <si>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</si>
  <si>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</si>
  <si>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</si>
  <si>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</si>
  <si>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</si>
  <si>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</si>
  <si>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</si>
  <si>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</si>
  <si>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</si>
  <si>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</si>
  <si>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</si>
  <si>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</si>
  <si>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</si>
  <si>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</si>
  <si>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</si>
  <si>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</si>
  <si>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</si>
  <si>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</si>
  <si>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</si>
  <si>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</si>
  <si>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</si>
  <si>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</si>
  <si>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</si>
  <si>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</si>
  <si>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</si>
  <si>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</si>
  <si>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</si>
  <si>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</si>
  <si>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</si>
  <si>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</si>
  <si>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</si>
  <si>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</si>
  <si>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</si>
  <si>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</si>
  <si>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</si>
  <si>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</si>
  <si>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</si>
  <si>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</si>
  <si>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</si>
  <si>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</si>
  <si>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</si>
  <si>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</si>
  <si>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</si>
  <si>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</si>
  <si>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</si>
  <si>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</si>
  <si>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</si>
  <si>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</si>
  <si>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</si>
  <si>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</si>
  <si>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</si>
  <si>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</si>
  <si>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</si>
  <si>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</si>
  <si>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</si>
  <si>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</si>
  <si>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</si>
  <si>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</si>
  <si>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</si>
  <si>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</si>
  <si>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</si>
  <si>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</si>
  <si>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</si>
  <si>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</si>
  <si>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</si>
  <si>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</si>
  <si>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</si>
  <si>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</si>
  <si>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</si>
  <si>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</si>
  <si>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</si>
  <si>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</si>
  <si>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</si>
  <si>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</si>
  <si>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</si>
  <si>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</si>
  <si>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</si>
  <si>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</si>
  <si>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</si>
  <si>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</si>
  <si>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</si>
  <si>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</si>
  <si>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</si>
  <si>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</si>
  <si>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</si>
  <si>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</si>
  <si>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</si>
  <si>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</si>
  <si>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</si>
  <si>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</si>
  <si>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</si>
  <si>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</si>
  <si>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</si>
  <si>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</si>
  <si>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</si>
  <si>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</si>
  <si>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</si>
  <si>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</si>
  <si>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</si>
  <si>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</si>
  <si>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</si>
  <si>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</si>
  <si>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</si>
  <si>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</si>
  <si>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</si>
  <si>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</si>
  <si>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</si>
  <si>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</si>
  <si>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</si>
  <si>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</si>
  <si>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</si>
  <si>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</si>
  <si>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</si>
  <si>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</si>
  <si>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</si>
  <si>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</si>
  <si>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</si>
  <si>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</si>
  <si>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</si>
  <si>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</si>
  <si>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</si>
  <si>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</si>
  <si>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</si>
  <si>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</si>
  <si>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</si>
  <si>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</si>
  <si>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</si>
  <si>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</si>
  <si>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</si>
  <si>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</si>
  <si>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</si>
  <si>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</si>
  <si>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</si>
  <si>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</si>
  <si>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</si>
  <si>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</si>
  <si>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</si>
  <si>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</si>
  <si>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</si>
  <si>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</si>
  <si>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</si>
  <si>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</si>
  <si>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</si>
  <si>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</si>
  <si>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</si>
  <si>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</si>
  <si>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</si>
  <si>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</si>
  <si>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</si>
  <si>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</si>
  <si>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</si>
  <si>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</si>
  <si>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</si>
  <si>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</si>
  <si>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</si>
  <si>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</si>
  <si>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</si>
  <si>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</si>
  <si>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</si>
  <si>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</si>
  <si>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</si>
  <si>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</si>
  <si>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</si>
  <si>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</si>
  <si>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</si>
  <si>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</si>
  <si>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</si>
  <si>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</si>
  <si>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</si>
  <si>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</si>
  <si>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</si>
  <si>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</si>
  <si>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</si>
  <si>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</si>
  <si>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</si>
  <si>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</si>
  <si>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</si>
  <si>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</si>
  <si>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</si>
  <si>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</si>
  <si>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</si>
  <si>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</si>
  <si>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</si>
  <si>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</si>
  <si>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</si>
  <si>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</si>
  <si>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</si>
  <si>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</si>
  <si>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</si>
  <si>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</si>
  <si>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</si>
  <si>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</si>
  <si>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</si>
  <si>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</si>
  <si>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</si>
  <si>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</si>
  <si>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</si>
  <si>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</si>
  <si>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</si>
  <si>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</si>
  <si>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</si>
  <si>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</si>
  <si>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</si>
  <si>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</si>
  <si>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</si>
  <si>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</si>
  <si>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</si>
  <si>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</si>
  <si>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</si>
  <si>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</si>
  <si>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</si>
  <si>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</si>
  <si>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</si>
  <si>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</si>
  <si>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</si>
  <si>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</si>
  <si>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</si>
  <si>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</si>
  <si>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</si>
  <si>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</si>
  <si>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</si>
  <si>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</si>
  <si>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</si>
  <si>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</si>
  <si>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</si>
  <si>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</si>
  <si>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</si>
  <si>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</si>
  <si>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</si>
  <si>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</si>
  <si>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</si>
  <si>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</si>
  <si>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</si>
  <si>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</si>
  <si>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</si>
  <si>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</si>
  <si>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</si>
  <si>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</si>
  <si>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</si>
  <si>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</si>
  <si>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</si>
  <si>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</si>
  <si>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</si>
  <si>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</si>
  <si>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</si>
  <si>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</si>
  <si>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</si>
  <si>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</si>
  <si>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</si>
  <si>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</si>
  <si>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</si>
  <si>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</si>
  <si>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</si>
  <si>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</si>
  <si>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</si>
  <si>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</si>
  <si>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</si>
  <si>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</si>
  <si>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</si>
  <si>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</si>
  <si>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</si>
  <si>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</si>
  <si>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</si>
  <si>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</si>
  <si>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</si>
  <si>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</si>
  <si>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</si>
  <si>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</si>
  <si>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</si>
  <si>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</si>
  <si>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</si>
  <si>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</si>
  <si>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</si>
  <si>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</si>
  <si>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</si>
  <si>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</si>
  <si>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</si>
  <si>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</si>
  <si>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</si>
  <si>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</si>
  <si>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</si>
  <si>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</si>
  <si>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</si>
  <si>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</si>
  <si>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</si>
  <si>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</si>
  <si>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</si>
  <si>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</si>
  <si>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</si>
  <si>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</si>
  <si>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</si>
  <si>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</si>
  <si>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</si>
  <si>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</si>
  <si>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</si>
  <si>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</si>
  <si>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</si>
  <si>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</si>
  <si>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</si>
  <si>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</si>
  <si>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</si>
  <si>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</si>
  <si>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</si>
  <si>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</si>
  <si>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</si>
  <si>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</si>
  <si>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</si>
  <si>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</si>
  <si>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</si>
  <si>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</si>
  <si>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</si>
  <si>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</si>
  <si>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</si>
  <si>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</si>
  <si>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</si>
  <si>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</si>
  <si>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</si>
  <si>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</si>
  <si>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</si>
  <si>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</si>
  <si>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</si>
  <si>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</si>
  <si>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</si>
  <si>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</si>
  <si>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</si>
  <si>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</si>
  <si>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</si>
  <si>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</si>
  <si>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</si>
  <si>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</si>
  <si>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</si>
  <si>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</si>
  <si>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</si>
  <si>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</si>
  <si>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</si>
  <si>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</si>
  <si>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</si>
  <si>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</si>
  <si>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</si>
  <si>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</si>
  <si>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</si>
  <si>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</si>
  <si>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</si>
  <si>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</si>
  <si>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</si>
  <si>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</si>
  <si>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</si>
  <si>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</si>
  <si>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</si>
  <si>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</si>
  <si>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</si>
  <si>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</si>
  <si>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</si>
  <si>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</si>
  <si>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</si>
  <si>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</si>
  <si>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</si>
  <si>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</si>
  <si>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</si>
  <si>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</si>
  <si>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</si>
  <si>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</si>
  <si>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</si>
  <si>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</si>
  <si>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</si>
  <si>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</si>
  <si>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</si>
  <si>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</si>
  <si>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</si>
  <si>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</si>
  <si>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</si>
  <si>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</si>
  <si>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</si>
  <si>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</si>
  <si>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</si>
  <si>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</si>
  <si>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</si>
  <si>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</si>
  <si>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</si>
  <si>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</si>
  <si>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</si>
  <si>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</si>
  <si>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</si>
  <si>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</si>
  <si>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</si>
  <si>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</si>
  <si>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</si>
  <si>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</si>
  <si>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</si>
  <si>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</si>
  <si>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</si>
  <si>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</si>
  <si>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</si>
  <si>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</si>
  <si>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</si>
  <si>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</si>
  <si>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</si>
  <si>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</si>
  <si>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</si>
  <si>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</si>
  <si>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</si>
  <si>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</si>
  <si>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</si>
  <si>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</si>
  <si>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</si>
  <si>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</si>
  <si>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</si>
  <si>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</si>
  <si>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</si>
  <si>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</si>
  <si>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</si>
  <si>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</si>
  <si>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</si>
  <si>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</si>
  <si>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</si>
  <si>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</si>
  <si>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</si>
  <si>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</si>
  <si>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</si>
  <si>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</si>
  <si>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</si>
  <si>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</si>
  <si>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</si>
  <si>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</si>
  <si>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</si>
  <si>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</si>
  <si>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</si>
  <si>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</si>
  <si>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</si>
  <si>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</si>
  <si>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</si>
  <si>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</si>
  <si>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</si>
  <si>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</si>
  <si>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</si>
  <si>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</si>
  <si>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</si>
  <si>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</si>
  <si>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</si>
  <si>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</si>
  <si>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</si>
  <si>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</si>
  <si>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</si>
  <si>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</si>
  <si>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</si>
  <si>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</si>
  <si>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</si>
  <si>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</si>
  <si>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</si>
  <si>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</si>
  <si>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</si>
  <si>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</si>
  <si>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</si>
  <si>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</si>
  <si>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</si>
  <si>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</si>
  <si>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</si>
  <si>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</si>
  <si>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</si>
  <si>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</si>
  <si>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</si>
  <si>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</si>
  <si>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</si>
  <si>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</si>
  <si>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</si>
  <si>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</si>
  <si>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</si>
  <si>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</si>
  <si>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</si>
  <si>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</si>
  <si>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</si>
  <si>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</si>
  <si>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</si>
  <si>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</si>
  <si>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</si>
  <si>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</si>
  <si>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</si>
  <si>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</si>
  <si>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</si>
  <si>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</si>
  <si>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</si>
  <si>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</si>
  <si>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</si>
  <si>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</si>
  <si>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</si>
  <si>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</si>
  <si>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</si>
  <si>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</si>
  <si>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</si>
  <si>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</si>
  <si>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</si>
  <si>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</si>
  <si>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</si>
  <si>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</si>
  <si>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</si>
  <si>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</si>
  <si>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</si>
  <si>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</si>
  <si>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</si>
  <si>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</si>
  <si>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</si>
  <si>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</si>
  <si>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</si>
  <si>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</si>
  <si>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</si>
  <si>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</si>
  <si>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</si>
  <si>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</si>
  <si>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</si>
  <si>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</si>
  <si>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</si>
  <si>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</si>
  <si>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</si>
  <si>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</si>
  <si>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</si>
  <si>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</si>
  <si>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</si>
  <si>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</si>
  <si>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</si>
  <si>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</si>
  <si>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</si>
  <si>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</si>
  <si>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</si>
  <si>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</si>
  <si>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</si>
  <si>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</si>
  <si>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</si>
  <si>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</si>
  <si>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</si>
  <si>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</si>
  <si>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</si>
  <si>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</si>
  <si>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</si>
  <si>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</si>
  <si>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</si>
  <si>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</si>
  <si>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</si>
  <si>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</si>
  <si>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</si>
  <si>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</si>
  <si>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</si>
  <si>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</si>
  <si>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</si>
  <si>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</si>
  <si>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</si>
  <si>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</si>
  <si>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</si>
  <si>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</si>
  <si>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</si>
  <si>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</si>
  <si>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</si>
  <si>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</si>
  <si>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</si>
  <si>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</si>
  <si>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</si>
  <si>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</si>
  <si>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</si>
  <si>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</si>
  <si>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</si>
  <si>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</si>
  <si>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</si>
  <si>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</si>
  <si>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</si>
  <si>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</si>
  <si>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</si>
  <si>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</si>
  <si>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</si>
  <si>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</si>
  <si>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</si>
  <si>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</si>
  <si>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</si>
  <si>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</si>
  <si>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</si>
  <si>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</si>
  <si>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</si>
  <si>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</si>
  <si>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</si>
  <si>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</si>
  <si>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</si>
  <si>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</si>
  <si>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</si>
  <si>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</si>
  <si>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</si>
  <si>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</si>
  <si>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</si>
  <si>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</si>
  <si>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</si>
  <si>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</si>
  <si>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</si>
  <si>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</si>
  <si>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</si>
  <si>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</si>
  <si>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</si>
  <si>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</si>
  <si>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</si>
  <si>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</si>
  <si>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</si>
  <si>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</si>
  <si>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</si>
  <si>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</si>
  <si>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</si>
  <si>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</si>
  <si>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</si>
  <si>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</si>
  <si>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</si>
  <si>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</si>
  <si>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</si>
  <si>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</si>
  <si>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</si>
  <si>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</si>
  <si>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</si>
  <si>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</si>
  <si>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</si>
  <si>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</si>
  <si>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</si>
  <si>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</si>
  <si>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</si>
  <si>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</si>
  <si>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</si>
  <si>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</si>
  <si>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</si>
  <si>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</si>
  <si>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</si>
  <si>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</si>
  <si>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</si>
  <si>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</si>
  <si>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</si>
  <si>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</si>
  <si>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</si>
  <si>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</si>
  <si>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</si>
  <si>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</si>
  <si>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</si>
  <si>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</si>
  <si>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</si>
  <si>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</si>
  <si>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</si>
  <si>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</si>
  <si>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</si>
  <si>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</si>
  <si>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</si>
  <si>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</si>
  <si>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</si>
  <si>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</si>
  <si>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</si>
  <si>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</si>
  <si>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</si>
  <si>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</si>
  <si>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</si>
  <si>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</si>
  <si>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</si>
  <si>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</si>
  <si>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</si>
  <si>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</si>
  <si>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</si>
  <si>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</si>
  <si>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</si>
  <si>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</si>
  <si>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</si>
  <si>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</si>
  <si>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</si>
  <si>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</si>
  <si>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</si>
  <si>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</si>
  <si>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</si>
  <si>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</si>
  <si>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</si>
  <si>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</si>
  <si>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</si>
  <si>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</si>
  <si>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</si>
  <si>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</si>
  <si>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</si>
  <si>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</si>
  <si>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</si>
  <si>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</si>
  <si>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</si>
  <si>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</si>
  <si>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</si>
  <si>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</si>
  <si>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</si>
  <si>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</si>
  <si>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</si>
  <si>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</si>
  <si>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</si>
  <si>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</si>
  <si>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</si>
  <si>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</si>
  <si>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</si>
  <si>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</si>
  <si>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</si>
  <si>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</si>
  <si>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</si>
  <si>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</si>
  <si>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</si>
  <si>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</si>
  <si>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</si>
  <si>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</si>
  <si>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</si>
  <si>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</si>
  <si>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</si>
  <si>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</si>
  <si>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</si>
  <si>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</si>
  <si>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</si>
  <si>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</si>
  <si>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</si>
  <si>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</si>
  <si>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</si>
  <si>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</si>
  <si>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</si>
  <si>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</si>
  <si>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</si>
  <si>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</si>
  <si>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</si>
  <si>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</si>
  <si>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</si>
  <si>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</si>
  <si>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</si>
  <si>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</si>
  <si>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</si>
  <si>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</si>
  <si>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</si>
  <si>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</si>
  <si>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</si>
  <si>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</si>
  <si>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</si>
  <si>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</si>
  <si>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</si>
  <si>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</si>
  <si>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</si>
  <si>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</si>
  <si>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</si>
  <si>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</si>
  <si>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</si>
  <si>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</si>
  <si>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</si>
  <si>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</si>
  <si>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</si>
  <si>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</si>
  <si>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</si>
  <si>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</si>
  <si>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</si>
  <si>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</si>
  <si>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</si>
  <si>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</si>
  <si>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</si>
  <si>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</si>
  <si>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</si>
  <si>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</si>
  <si>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</si>
  <si>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</si>
  <si>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</si>
  <si>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</si>
  <si>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</si>
  <si>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</si>
  <si>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</si>
  <si>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</si>
  <si>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</si>
  <si>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</si>
  <si>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</si>
  <si>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</si>
  <si>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</si>
  <si>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</si>
  <si>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</si>
  <si>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</si>
  <si>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</si>
  <si>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</si>
  <si>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</si>
  <si>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</si>
  <si>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</si>
  <si>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</si>
  <si>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</si>
  <si>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</si>
  <si>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</si>
  <si>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</si>
  <si>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</si>
  <si>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</si>
  <si>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</si>
  <si>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</si>
  <si>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</si>
  <si>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</si>
  <si>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</si>
  <si>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</si>
  <si>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</si>
  <si>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</si>
  <si>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</si>
  <si>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</si>
  <si>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</si>
  <si>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</si>
  <si>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</si>
  <si>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</si>
  <si>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</si>
  <si>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</si>
  <si>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</si>
  <si>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</si>
  <si>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</si>
  <si>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</si>
  <si>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</si>
  <si>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</si>
  <si>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</si>
  <si>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</si>
  <si>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</si>
  <si>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</si>
  <si>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</si>
  <si>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</si>
  <si>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</si>
  <si>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</si>
  <si>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</si>
  <si>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</si>
  <si>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</si>
  <si>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</si>
  <si>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</si>
  <si>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</si>
  <si>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</si>
  <si>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</si>
  <si>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</si>
  <si>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</si>
  <si>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</si>
  <si>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</si>
  <si>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</si>
  <si>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</si>
  <si>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</si>
  <si>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</si>
  <si>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</si>
  <si>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</si>
  <si>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</si>
  <si>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</si>
  <si>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</si>
  <si>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</si>
  <si>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</si>
  <si>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</si>
  <si>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</si>
  <si>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</si>
  <si>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</si>
  <si>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</si>
  <si>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</si>
  <si>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</si>
  <si>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</si>
  <si>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</si>
  <si>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</si>
  <si>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</si>
  <si>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</si>
  <si>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</si>
  <si>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</si>
  <si>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</si>
  <si>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</si>
  <si>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</si>
  <si>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</si>
  <si>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</si>
  <si>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</si>
  <si>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</si>
  <si>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</si>
  <si>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</si>
  <si>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</si>
  <si>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</si>
  <si>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</si>
  <si>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</si>
  <si>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</si>
  <si>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</si>
  <si>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</si>
  <si>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</si>
  <si>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</si>
  <si>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</si>
  <si>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</si>
  <si>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</si>
  <si>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</si>
  <si>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</si>
  <si>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</si>
  <si>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</si>
  <si>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</si>
  <si>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</si>
  <si>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</si>
  <si>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</si>
  <si>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</si>
  <si>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</si>
  <si>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</si>
  <si>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</si>
  <si>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</si>
  <si>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</si>
  <si>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</si>
  <si>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</si>
  <si>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</si>
  <si>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</si>
  <si>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</si>
  <si>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</si>
  <si>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</si>
  <si>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</si>
  <si>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</si>
  <si>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</si>
  <si>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</si>
  <si>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</si>
  <si>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</si>
  <si>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</si>
  <si>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</si>
  <si>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</si>
  <si>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</si>
  <si>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</si>
  <si>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</si>
  <si>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</si>
  <si>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</si>
  <si>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</si>
  <si>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</si>
  <si>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</si>
  <si>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</si>
  <si>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</si>
  <si>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</si>
  <si>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</si>
  <si>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</si>
  <si>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</si>
  <si>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</si>
  <si>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</si>
  <si>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</si>
  <si>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</si>
  <si>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</si>
  <si>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</si>
  <si>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</si>
  <si>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</si>
  <si>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</si>
  <si>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</si>
  <si>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</si>
  <si>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</si>
  <si>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</si>
  <si>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</si>
  <si>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</si>
  <si>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</si>
  <si>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</si>
  <si>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</si>
  <si>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</si>
  <si>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</si>
  <si>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</si>
  <si>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</si>
  <si>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</si>
  <si>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</si>
  <si>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</si>
  <si>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</si>
  <si>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</si>
  <si>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</si>
  <si>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</si>
  <si>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</si>
  <si>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</si>
  <si>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</si>
  <si>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</si>
  <si>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</si>
  <si>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</si>
  <si>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</si>
  <si>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</si>
  <si>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</si>
  <si>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</si>
  <si>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</si>
  <si>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</si>
  <si>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</si>
  <si>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</si>
  <si>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</si>
  <si>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</si>
  <si>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</si>
  <si>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</si>
  <si>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</si>
  <si>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</si>
  <si>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</si>
  <si>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</si>
  <si>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</si>
  <si>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</si>
  <si>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</si>
  <si>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</si>
  <si>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</si>
  <si>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</si>
  <si>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</si>
  <si>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</si>
  <si>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</si>
  <si>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</si>
  <si>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</si>
  <si>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</si>
  <si>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</si>
  <si>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</si>
  <si>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</si>
  <si>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</si>
  <si>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</si>
  <si>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</si>
  <si>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</si>
  <si>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</si>
  <si>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</si>
  <si>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</si>
  <si>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</si>
  <si>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</si>
  <si>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</si>
  <si>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</si>
  <si>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</si>
  <si>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</si>
  <si>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</si>
  <si>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</si>
  <si>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</si>
  <si>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</si>
  <si>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</si>
  <si>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</si>
  <si>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</si>
  <si>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</si>
  <si>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</si>
  <si>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</si>
  <si>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</si>
  <si>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</si>
  <si>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</si>
  <si>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</si>
  <si>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</si>
  <si>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</si>
  <si>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</si>
  <si>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</si>
  <si>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</si>
  <si>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</si>
  <si>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</si>
  <si>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</si>
  <si>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</si>
  <si>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</si>
  <si>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</si>
  <si>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</si>
  <si>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</si>
  <si>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</si>
  <si>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</si>
  <si>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</si>
  <si>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</si>
  <si>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</si>
  <si>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</si>
  <si>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</si>
  <si>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</si>
  <si>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</si>
  <si>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</si>
  <si>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</si>
  <si>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</si>
  <si>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</si>
  <si>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</si>
  <si>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</si>
  <si>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</si>
  <si>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</si>
  <si>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</si>
  <si>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</si>
  <si>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</si>
  <si>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</si>
  <si>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</si>
  <si>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</si>
  <si>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</si>
  <si>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</si>
  <si>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</si>
  <si>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</si>
  <si>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</si>
  <si>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</si>
  <si>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</si>
  <si>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</si>
  <si>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</si>
  <si>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</si>
  <si>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</si>
  <si>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</si>
  <si>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</si>
  <si>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</si>
  <si>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</si>
  <si>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</si>
  <si>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</si>
  <si>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</si>
  <si>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</si>
  <si>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</si>
  <si>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</si>
  <si>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</si>
  <si>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</si>
  <si>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</si>
  <si>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</si>
  <si>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</si>
  <si>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</si>
  <si>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</si>
  <si>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</si>
  <si>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</si>
  <si>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</si>
  <si>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</si>
  <si>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</si>
  <si>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</si>
  <si>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</si>
  <si>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</si>
  <si>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</si>
  <si>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</si>
  <si>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</si>
  <si>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</si>
  <si>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</si>
  <si>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</si>
  <si>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</si>
  <si>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</si>
  <si>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</si>
  <si>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</si>
  <si>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</si>
  <si>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</si>
  <si>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</si>
  <si>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</si>
  <si>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</si>
  <si>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</si>
  <si>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</si>
  <si>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</si>
  <si>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</si>
  <si>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</si>
  <si>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</si>
  <si>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</si>
  <si>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</si>
  <si>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</si>
  <si>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</si>
  <si>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</si>
  <si>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</si>
  <si>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</si>
  <si>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</si>
  <si>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</si>
  <si>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</si>
  <si>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</si>
  <si>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</si>
  <si>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</si>
  <si>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</si>
  <si>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</si>
  <si>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</si>
  <si>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</si>
  <si>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</si>
  <si>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</si>
  <si>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</si>
  <si>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</si>
  <si>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</si>
  <si>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</si>
  <si>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</si>
  <si>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</si>
  <si>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</si>
  <si>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</si>
  <si>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</si>
  <si>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</si>
  <si>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</si>
  <si>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</si>
  <si>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</si>
  <si>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</si>
  <si>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</si>
  <si>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</si>
  <si>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</si>
  <si>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</si>
  <si>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</si>
  <si>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</si>
  <si>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</si>
  <si>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</si>
  <si>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</si>
  <si>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</si>
  <si>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</si>
  <si>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</si>
  <si>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</si>
  <si>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</si>
  <si>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</si>
  <si>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</si>
  <si>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</si>
  <si>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</si>
  <si>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</si>
  <si>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</si>
  <si>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</si>
  <si>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</si>
  <si>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</si>
  <si>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</si>
  <si>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</si>
  <si>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</si>
  <si>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</si>
  <si>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</si>
  <si>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</si>
  <si>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</si>
  <si>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</si>
  <si>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</si>
  <si>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</si>
  <si>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</si>
  <si>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</si>
  <si>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</si>
  <si>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</si>
  <si>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</si>
  <si>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</si>
  <si>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</si>
  <si>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</si>
  <si>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</si>
  <si>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</si>
  <si>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</si>
  <si>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</si>
  <si>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</si>
  <si>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</si>
  <si>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</si>
  <si>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</si>
  <si>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</si>
  <si>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</si>
  <si>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</si>
  <si>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</si>
  <si>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</si>
  <si>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</si>
  <si>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</si>
  <si>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</si>
  <si>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</si>
  <si>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</si>
  <si>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</si>
  <si>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</si>
  <si>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</si>
  <si>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</si>
  <si>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</si>
  <si>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</si>
  <si>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</si>
  <si>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</si>
  <si>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</si>
  <si>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</si>
  <si>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</si>
  <si>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</si>
  <si>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</si>
  <si>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</si>
  <si>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</si>
  <si>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</si>
  <si>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</si>
  <si>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</si>
  <si>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</si>
  <si>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</si>
  <si>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</si>
  <si>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</si>
  <si>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</si>
  <si>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</si>
  <si>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</si>
  <si>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</si>
  <si>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</si>
  <si>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</si>
  <si>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</si>
  <si>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</si>
  <si>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</si>
  <si>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</si>
  <si>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</si>
  <si>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</si>
  <si>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</si>
  <si>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</si>
  <si>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</si>
  <si>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</si>
  <si>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</si>
  <si>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</si>
  <si>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</si>
  <si>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</si>
  <si>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</si>
  <si>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</si>
  <si>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</si>
  <si>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</si>
  <si>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</si>
  <si>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</si>
  <si>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</si>
  <si>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</si>
  <si>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</si>
  <si>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</si>
  <si>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</si>
  <si>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</si>
  <si>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</si>
  <si>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</si>
  <si>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</si>
  <si>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</si>
  <si>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</si>
  <si>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</si>
  <si>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</si>
  <si>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</si>
  <si>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</si>
  <si>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</si>
  <si>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</si>
  <si>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</si>
  <si>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</si>
  <si>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</si>
  <si>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</si>
  <si>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</si>
  <si>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</si>
  <si>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</si>
  <si>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</si>
  <si>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</si>
  <si>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</si>
  <si>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</si>
  <si>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</si>
  <si>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</si>
  <si>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</si>
  <si>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</si>
  <si>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</si>
  <si>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</si>
  <si>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</si>
  <si>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</si>
  <si>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</si>
  <si>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</si>
  <si>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</si>
  <si>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</si>
  <si>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</si>
  <si>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</si>
  <si>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</si>
  <si>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</si>
  <si>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</si>
  <si>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</si>
  <si>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</si>
  <si>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</si>
  <si>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</si>
  <si>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</si>
  <si>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</si>
  <si>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</si>
  <si>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</si>
  <si>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</si>
  <si>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</si>
  <si>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</si>
  <si>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</si>
  <si>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</si>
  <si>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</si>
  <si>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</si>
  <si>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</si>
  <si>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</si>
  <si>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</si>
  <si>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</si>
  <si>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</si>
  <si>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</si>
  <si>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</si>
  <si>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</si>
  <si>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</si>
  <si>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</si>
  <si>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</si>
  <si>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</si>
  <si>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</si>
  <si>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</si>
  <si>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</si>
  <si>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</si>
  <si>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</si>
  <si>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</si>
  <si>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</si>
  <si>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</si>
  <si>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</si>
  <si>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</si>
  <si>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</si>
  <si>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</si>
  <si>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</si>
  <si>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</si>
  <si>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</si>
  <si>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</si>
  <si>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</si>
  <si>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</si>
  <si>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</si>
  <si>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</si>
  <si>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</si>
  <si>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</si>
  <si>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</si>
  <si>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</si>
  <si>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</si>
  <si>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</si>
  <si>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</si>
  <si>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</si>
  <si>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</si>
  <si>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</si>
  <si>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</si>
  <si>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</si>
  <si>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</si>
  <si>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</si>
  <si>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</si>
  <si>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</si>
  <si>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</si>
  <si>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</si>
  <si>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</si>
  <si>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</si>
  <si>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</si>
  <si>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</si>
  <si>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</si>
  <si>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</si>
  <si>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</si>
  <si>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</si>
  <si>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</si>
  <si>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</si>
  <si>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</si>
  <si>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</si>
  <si>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</si>
  <si>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</si>
  <si>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</si>
  <si>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</si>
  <si>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</si>
  <si>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</si>
  <si>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</si>
  <si>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</si>
  <si>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</si>
  <si>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</si>
  <si>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</si>
  <si>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</si>
  <si>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</si>
  <si>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</si>
  <si>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</si>
  <si>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</si>
  <si>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</si>
  <si>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</si>
  <si>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</si>
  <si>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</si>
  <si>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</si>
  <si>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</si>
  <si>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</si>
  <si>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</si>
  <si>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</si>
  <si>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</si>
  <si>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</si>
  <si>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</si>
  <si>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</si>
  <si>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</si>
  <si>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</si>
  <si>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</si>
  <si>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</si>
  <si>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</si>
  <si>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</si>
  <si>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</si>
  <si>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</si>
  <si>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</si>
  <si>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</si>
  <si>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</si>
  <si>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</si>
  <si>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</si>
  <si>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</si>
  <si>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</si>
  <si>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</si>
  <si>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</si>
  <si>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</si>
  <si>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</si>
  <si>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</si>
  <si>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</si>
  <si>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</si>
  <si>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</si>
  <si>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</si>
  <si>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</si>
  <si>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</si>
  <si>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</si>
  <si>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</si>
  <si>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</si>
  <si>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</si>
  <si>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</si>
  <si>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</si>
  <si>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</si>
  <si>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</si>
  <si>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</si>
  <si>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</si>
  <si>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</si>
  <si>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</si>
  <si>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</si>
  <si>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</si>
  <si>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</si>
  <si>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</si>
  <si>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</si>
  <si>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</si>
  <si>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</si>
  <si>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</si>
  <si>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</si>
  <si>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</si>
  <si>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</si>
  <si>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</si>
  <si>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</si>
  <si>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</si>
  <si>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</si>
  <si>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</si>
  <si>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</si>
  <si>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</si>
  <si>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</si>
  <si>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</si>
  <si>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</si>
  <si>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</si>
  <si>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</si>
  <si>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</si>
  <si>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</si>
  <si>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</si>
  <si>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</si>
  <si>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</si>
  <si>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</si>
  <si>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</si>
  <si>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</si>
  <si>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</si>
  <si>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</si>
  <si>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</si>
  <si>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</si>
  <si>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</si>
  <si>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</si>
  <si>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</si>
  <si>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</si>
  <si>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</si>
  <si>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</si>
  <si>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</si>
  <si>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</si>
  <si>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</si>
  <si>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</si>
  <si>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</si>
  <si>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</si>
  <si>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</si>
  <si>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</si>
  <si>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</si>
  <si>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</si>
  <si>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</si>
  <si>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</si>
  <si>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</si>
  <si>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</si>
  <si>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</si>
  <si>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</si>
  <si>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</si>
  <si>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</si>
  <si>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</si>
  <si>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</si>
  <si>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</si>
  <si>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</si>
  <si>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</si>
  <si>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</si>
  <si>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</si>
  <si>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</si>
  <si>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</si>
  <si>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</si>
  <si>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</si>
  <si>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</si>
  <si>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</si>
  <si>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</si>
  <si>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</si>
  <si>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</si>
  <si>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</si>
  <si>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</si>
  <si>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</si>
  <si>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</si>
  <si>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</si>
  <si>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</si>
  <si>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</si>
  <si>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</si>
  <si>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</si>
  <si>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</si>
  <si>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</si>
  <si>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</si>
  <si>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</si>
  <si>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</si>
  <si>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</si>
  <si>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</si>
  <si>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</si>
  <si>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</si>
  <si>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</si>
  <si>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</si>
  <si>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</si>
  <si>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</si>
  <si>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</si>
  <si>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</si>
  <si>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</si>
  <si>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</si>
  <si>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</si>
  <si>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</si>
  <si>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</si>
  <si>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</si>
  <si>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</si>
  <si>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</si>
  <si>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</si>
  <si>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</si>
  <si>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</si>
  <si>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</si>
  <si>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</si>
  <si>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</si>
  <si>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</si>
  <si>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</si>
  <si>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</si>
  <si>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</si>
  <si>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</si>
  <si>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</si>
  <si>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</si>
  <si>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</si>
  <si>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</si>
  <si>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</si>
  <si>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</si>
  <si>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</si>
  <si>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</si>
  <si>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</si>
  <si>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</si>
  <si>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</si>
  <si>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</si>
  <si>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</si>
  <si>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</si>
  <si>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</si>
  <si>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</si>
  <si>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</si>
  <si>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</si>
  <si>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</si>
  <si>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</si>
  <si>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</si>
  <si>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</si>
  <si>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</si>
  <si>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</si>
  <si>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</si>
  <si>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</si>
  <si>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</si>
  <si>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</si>
  <si>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</si>
  <si>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</si>
  <si>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</si>
  <si>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</si>
  <si>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</si>
  <si>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</si>
  <si>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</si>
  <si>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</si>
  <si>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</si>
  <si>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</si>
  <si>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</si>
  <si>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</si>
  <si>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</si>
  <si>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</si>
  <si>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</si>
  <si>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</si>
  <si>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</si>
  <si>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</si>
  <si>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</si>
  <si>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</si>
  <si>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</si>
  <si>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</si>
  <si>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</si>
  <si>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</si>
  <si>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</si>
  <si>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</si>
  <si>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</si>
  <si>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</si>
  <si>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</si>
  <si>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</si>
  <si>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</si>
  <si>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</si>
  <si>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</si>
  <si>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</si>
  <si>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</si>
  <si>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</si>
  <si>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</si>
  <si>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</si>
  <si>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</si>
  <si>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</si>
  <si>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</si>
  <si>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</si>
  <si>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</si>
  <si>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</si>
  <si>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</si>
  <si>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</si>
  <si>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</si>
  <si>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</si>
  <si>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</si>
  <si>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</si>
  <si>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</si>
  <si>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</si>
  <si>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</si>
  <si>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</si>
  <si>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</si>
  <si>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</si>
  <si>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</si>
  <si>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</si>
  <si>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</si>
  <si>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</si>
  <si>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</si>
  <si>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</si>
  <si>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</si>
  <si>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</si>
  <si>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</si>
  <si>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</si>
  <si>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</si>
  <si>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</si>
  <si>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</si>
  <si>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</si>
  <si>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</si>
  <si>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</si>
  <si>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</si>
  <si>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</si>
  <si>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</si>
  <si>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</si>
  <si>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</si>
  <si>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</si>
  <si>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</si>
  <si>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</si>
  <si>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</si>
  <si>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</si>
  <si>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</si>
  <si>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</si>
  <si>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</si>
  <si>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</si>
  <si>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</si>
  <si>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</si>
  <si>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</si>
  <si>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</si>
  <si>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</si>
  <si>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</si>
  <si>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</si>
  <si>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</si>
  <si>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</si>
  <si>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</si>
  <si>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</si>
  <si>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</si>
  <si>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</si>
  <si>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</si>
  <si>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</si>
  <si>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</si>
  <si>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</si>
  <si>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</si>
  <si>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</si>
  <si>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</si>
  <si>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</si>
  <si>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</si>
  <si>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</si>
  <si>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</si>
  <si>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</si>
  <si>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</si>
  <si>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</si>
  <si>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</si>
  <si>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</si>
  <si>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</si>
  <si>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</si>
  <si>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</si>
  <si>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</si>
  <si>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</si>
  <si>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</si>
  <si>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</si>
  <si>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</si>
  <si>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</si>
  <si>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</si>
  <si>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</si>
  <si>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</si>
  <si>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</si>
  <si>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</si>
  <si>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</si>
  <si>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</si>
  <si>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</si>
  <si>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</si>
  <si>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</si>
  <si>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</si>
  <si>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</si>
  <si>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</si>
  <si>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</si>
  <si>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</si>
  <si>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</si>
  <si>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</si>
  <si>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</si>
  <si>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</si>
  <si>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</si>
  <si>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</si>
  <si>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</si>
  <si>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</si>
  <si>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</si>
  <si>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</si>
  <si>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</si>
  <si>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</si>
  <si>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</si>
  <si>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</si>
  <si>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</si>
  <si>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</si>
  <si>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</si>
  <si>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</si>
  <si>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</si>
  <si>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</si>
  <si>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</si>
  <si>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</si>
  <si>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</si>
  <si>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</si>
  <si>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</si>
  <si>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</si>
  <si>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</si>
  <si>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</si>
  <si>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</si>
  <si>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</si>
  <si>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</si>
  <si>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</si>
  <si>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</si>
  <si>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</si>
  <si>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</si>
  <si>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</si>
  <si>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</si>
  <si>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</si>
  <si>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</si>
  <si>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</si>
  <si>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</si>
  <si>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</si>
  <si>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</si>
  <si>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</si>
  <si>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</si>
  <si>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</si>
  <si>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</si>
  <si>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</si>
  <si>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</si>
  <si>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</si>
  <si>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</si>
  <si>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</si>
  <si>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</si>
  <si>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</si>
  <si>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</si>
  <si>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</si>
  <si>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</si>
  <si>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</si>
  <si>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</si>
  <si>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</si>
  <si>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</si>
  <si>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</si>
  <si>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</si>
  <si>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</si>
  <si>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</si>
  <si>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</si>
  <si>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</si>
  <si>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</si>
  <si>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</si>
  <si>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</si>
  <si>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</si>
  <si>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</si>
  <si>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</si>
  <si>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</si>
  <si>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</si>
  <si>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</si>
  <si>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</si>
  <si>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</si>
  <si>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</si>
  <si>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</si>
  <si>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</si>
  <si>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</si>
  <si>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</si>
  <si>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</si>
  <si>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</si>
  <si>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</si>
  <si>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</si>
  <si>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</si>
  <si>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</si>
  <si>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</si>
  <si>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</si>
  <si>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</si>
  <si>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</si>
  <si>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</si>
  <si>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</si>
  <si>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</si>
  <si>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</si>
  <si>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</si>
  <si>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</si>
  <si>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</si>
  <si>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</si>
  <si>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</si>
  <si>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</si>
  <si>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</si>
  <si>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</si>
  <si>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</si>
  <si>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</si>
  <si>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</si>
  <si>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</si>
  <si>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</si>
  <si>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</si>
  <si>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</si>
  <si>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</si>
  <si>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</si>
  <si>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</si>
  <si>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</si>
  <si>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</si>
  <si>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</si>
  <si>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</si>
  <si>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</si>
  <si>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</si>
  <si>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</si>
  <si>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</si>
  <si>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</si>
  <si>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</si>
  <si>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</si>
  <si>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</si>
  <si>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</si>
  <si>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</si>
  <si>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</si>
  <si>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</si>
  <si>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</si>
  <si>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</si>
  <si>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</si>
  <si>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</si>
  <si>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</si>
  <si>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</si>
  <si>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</si>
  <si>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</si>
  <si>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</si>
  <si>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</si>
  <si>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</si>
  <si>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</si>
  <si>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</si>
  <si>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</si>
  <si>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</si>
  <si>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</si>
  <si>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</si>
  <si>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</si>
  <si>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</si>
  <si>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</si>
  <si>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</si>
  <si>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</si>
  <si>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</si>
  <si>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</si>
  <si>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</si>
  <si>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</si>
  <si>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</si>
  <si>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</si>
  <si>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</si>
  <si>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</si>
  <si>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</si>
  <si>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</si>
  <si>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</si>
  <si>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</si>
  <si>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</si>
  <si>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</si>
  <si>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</si>
  <si>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</si>
  <si>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</si>
  <si>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</si>
  <si>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</si>
  <si>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</si>
  <si>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</si>
  <si>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</si>
  <si>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</si>
  <si>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</si>
  <si>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</si>
  <si>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</si>
  <si>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</si>
  <si>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</si>
  <si>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</si>
  <si>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</si>
  <si>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</si>
  <si>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</si>
  <si>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</si>
  <si>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</si>
  <si>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</si>
  <si>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</si>
  <si>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</si>
  <si>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</si>
  <si>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</si>
  <si>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</si>
  <si>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</si>
  <si>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</si>
  <si>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</si>
  <si>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</si>
  <si>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</si>
  <si>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</si>
  <si>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</si>
  <si>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</si>
  <si>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</si>
  <si>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</si>
  <si>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</si>
  <si>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</si>
  <si>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</si>
  <si>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</si>
  <si>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</si>
  <si>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</si>
  <si>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</si>
  <si>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</si>
  <si>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</si>
  <si>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</si>
  <si>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</si>
  <si>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</si>
  <si>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</si>
  <si>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</si>
  <si>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</si>
  <si>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</si>
  <si>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</si>
  <si>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</si>
  <si>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</si>
  <si>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</si>
  <si>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</si>
  <si>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</si>
  <si>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</si>
  <si>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</si>
  <si>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</si>
  <si>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</si>
  <si>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</si>
  <si>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</si>
  <si>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</si>
  <si>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</si>
  <si>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</si>
  <si>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</si>
  <si>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</si>
  <si>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</si>
  <si>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</si>
  <si>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</si>
  <si>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</si>
  <si>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</si>
  <si>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</si>
  <si>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</si>
  <si>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</si>
  <si>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</si>
  <si>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</si>
  <si>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</si>
  <si>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</si>
  <si>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</si>
  <si>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</si>
  <si>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</si>
  <si>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</si>
  <si>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</si>
  <si>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</si>
  <si>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</si>
  <si>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</si>
  <si>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</si>
  <si>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</si>
  <si>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</si>
  <si>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</si>
  <si>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</si>
  <si>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</si>
  <si>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</si>
  <si>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</si>
  <si>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</si>
  <si>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</si>
  <si>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</si>
  <si>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</si>
  <si>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</si>
  <si>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</si>
  <si>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</si>
  <si>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</si>
  <si>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</si>
  <si>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</si>
  <si>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</si>
  <si>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</si>
  <si>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</si>
  <si>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</si>
  <si>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</si>
  <si>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</si>
  <si>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</si>
  <si>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</si>
  <si>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</si>
  <si>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</si>
  <si>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</si>
  <si>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</si>
  <si>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</si>
  <si>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</si>
  <si>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</si>
  <si>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</si>
  <si>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</si>
  <si>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</si>
  <si>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</si>
  <si>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</si>
  <si>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</si>
  <si>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</si>
  <si>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</si>
  <si>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</si>
  <si>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</si>
  <si>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</si>
  <si>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</si>
  <si>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</si>
  <si>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</si>
  <si>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</si>
  <si>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</si>
  <si>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</si>
  <si>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</si>
  <si>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</si>
  <si>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</si>
  <si>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</si>
  <si>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</si>
  <si>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</si>
  <si>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</si>
  <si>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</si>
  <si>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</si>
  <si>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</si>
  <si>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</si>
  <si>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</si>
  <si>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</si>
  <si>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</si>
  <si>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</si>
  <si>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</si>
  <si>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</si>
  <si>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</si>
  <si>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</si>
  <si>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</si>
  <si>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</si>
  <si>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</si>
  <si>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</si>
  <si>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</si>
  <si>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</si>
  <si>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</si>
  <si>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</si>
  <si>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</si>
  <si>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</si>
  <si>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</si>
  <si>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</si>
  <si>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</si>
  <si>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</si>
  <si>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</si>
  <si>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</si>
  <si>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</si>
  <si>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</si>
  <si>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</si>
  <si>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</si>
  <si>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</si>
  <si>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</si>
  <si>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</si>
  <si>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</si>
  <si>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</si>
  <si>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</si>
  <si>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</si>
  <si>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</si>
  <si>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</si>
  <si>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</si>
  <si>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</si>
  <si>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</si>
  <si>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</si>
  <si>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</si>
  <si>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</si>
  <si>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</si>
  <si>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</si>
  <si>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</si>
  <si>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</si>
  <si>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</si>
  <si>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</si>
  <si>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</si>
  <si>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</si>
  <si>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</si>
  <si>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</si>
  <si>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</si>
  <si>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</si>
  <si>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</si>
  <si>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</si>
  <si>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</si>
  <si>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</si>
  <si>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</si>
  <si>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</si>
  <si>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</si>
  <si>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</si>
  <si>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</si>
  <si>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</si>
  <si>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</si>
  <si>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</si>
  <si>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</si>
  <si>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</si>
  <si>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</si>
  <si>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</si>
  <si>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</si>
  <si>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</si>
  <si>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</si>
  <si>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</si>
  <si>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</si>
  <si>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</si>
  <si>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</si>
  <si>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</si>
  <si>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</si>
  <si>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</si>
  <si>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</si>
  <si>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</si>
  <si>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</si>
  <si>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</si>
  <si>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</si>
  <si>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</si>
  <si>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</si>
  <si>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</si>
  <si>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</si>
  <si>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</si>
  <si>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</si>
  <si>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</si>
  <si>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</si>
  <si>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</si>
  <si>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</si>
  <si>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</si>
  <si>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</si>
  <si>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</si>
  <si>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</si>
  <si>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</si>
  <si>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</si>
  <si>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</si>
  <si>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</si>
  <si>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</si>
  <si>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</si>
  <si>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</si>
  <si>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</si>
  <si>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</si>
  <si>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</si>
  <si>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</si>
  <si>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</si>
  <si>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</si>
  <si>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</si>
  <si>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</si>
  <si>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</si>
  <si>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</si>
  <si>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</si>
  <si>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</si>
  <si>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</si>
  <si>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</si>
  <si>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</si>
  <si>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</si>
  <si>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</si>
  <si>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</si>
  <si>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</si>
  <si>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</si>
  <si>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</si>
  <si>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</si>
  <si>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</si>
  <si>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</si>
  <si>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</si>
  <si>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</si>
  <si>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</si>
  <si>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</si>
  <si>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</si>
  <si>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</si>
  <si>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</si>
  <si>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</si>
  <si>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</si>
  <si>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</si>
  <si>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</si>
  <si>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</si>
  <si>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</si>
  <si>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</si>
  <si>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</si>
  <si>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</si>
  <si>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</si>
  <si>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</si>
  <si>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</si>
  <si>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</si>
  <si>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</si>
  <si>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</si>
  <si>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</si>
  <si>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</si>
  <si>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</si>
  <si>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</si>
  <si>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</si>
  <si>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</si>
  <si>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</si>
  <si>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</si>
  <si>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</si>
  <si>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</si>
  <si>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</si>
  <si>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</si>
  <si>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</si>
  <si>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</si>
  <si>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</si>
  <si>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</si>
  <si>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</si>
  <si>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</si>
  <si>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</si>
  <si>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</si>
  <si>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</si>
  <si>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</si>
  <si>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</si>
  <si>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</si>
  <si>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</si>
  <si>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</si>
  <si>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</si>
  <si>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</si>
  <si>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</si>
  <si>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</si>
  <si>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</si>
  <si>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</si>
  <si>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</si>
  <si>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</si>
  <si>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</si>
  <si>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</si>
  <si>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</si>
  <si>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</si>
  <si>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</si>
  <si>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</si>
  <si>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</si>
  <si>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</si>
  <si>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</si>
  <si>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</si>
  <si>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</si>
  <si>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</si>
  <si>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</si>
  <si>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</si>
  <si>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</si>
  <si>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</si>
  <si>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</si>
  <si>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</si>
  <si>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</si>
  <si>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</si>
  <si>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</si>
  <si>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</si>
  <si>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</si>
  <si>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</si>
  <si>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</si>
  <si>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</si>
  <si>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</si>
  <si>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</si>
  <si>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</si>
  <si>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</si>
  <si>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</si>
  <si>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</si>
  <si>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</si>
  <si>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</si>
  <si>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</si>
  <si>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</si>
  <si>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</si>
  <si>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</si>
  <si>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</si>
  <si>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</si>
  <si>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</si>
  <si>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</si>
  <si>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</si>
  <si>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</si>
  <si>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</si>
  <si>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</si>
  <si>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</si>
  <si>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</si>
  <si>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</si>
  <si>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</si>
  <si>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</si>
  <si>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</si>
  <si>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</si>
  <si>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</si>
  <si>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</si>
  <si>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</si>
  <si>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</si>
  <si>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</si>
  <si>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</si>
  <si>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</si>
  <si>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</si>
  <si>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</si>
  <si>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</si>
  <si>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</si>
  <si>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</si>
  <si>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</si>
  <si>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</si>
  <si>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</si>
  <si>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</si>
  <si>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</si>
  <si>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</si>
  <si>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</si>
  <si>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</si>
  <si>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</si>
  <si>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</si>
  <si>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</si>
  <si>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</si>
  <si>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</si>
  <si>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</si>
  <si>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</si>
  <si>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</si>
  <si>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</si>
  <si>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</si>
  <si>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</si>
  <si>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</si>
  <si>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</si>
  <si>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</si>
  <si>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</si>
  <si>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</si>
  <si>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</si>
  <si>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</si>
  <si>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</si>
  <si>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</si>
  <si>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</si>
  <si>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</si>
  <si>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</si>
  <si>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</si>
  <si>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</si>
  <si>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</si>
  <si>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</si>
  <si>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</si>
  <si>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</si>
  <si>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</si>
  <si>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</si>
  <si>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</si>
  <si>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</si>
  <si>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</si>
  <si>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</si>
  <si>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</si>
  <si>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</si>
  <si>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</si>
  <si>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</si>
  <si>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</si>
  <si>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</si>
  <si>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</si>
  <si>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</si>
  <si>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</si>
  <si>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</si>
  <si>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</si>
  <si>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</si>
  <si>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</si>
  <si>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</si>
  <si>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</si>
  <si>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</si>
  <si>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</si>
  <si>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</si>
  <si>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</si>
  <si>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</si>
  <si>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</si>
  <si>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</si>
  <si>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</si>
  <si>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</si>
  <si>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</si>
  <si>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</si>
  <si>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</si>
  <si>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</si>
  <si>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</si>
  <si>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</si>
  <si>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</si>
  <si>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</si>
  <si>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</si>
  <si>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</si>
  <si>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</si>
  <si>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</si>
  <si>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</si>
  <si>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</si>
  <si>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</si>
  <si>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</si>
  <si>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</si>
  <si>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</si>
  <si>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</si>
  <si>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</si>
  <si>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</si>
  <si>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</si>
  <si>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</si>
  <si>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</si>
  <si>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</si>
  <si>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</si>
  <si>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</si>
  <si>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</si>
  <si>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</si>
  <si>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</si>
  <si>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</si>
  <si>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</si>
  <si>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</si>
  <si>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</si>
  <si>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</si>
  <si>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</si>
  <si>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</si>
  <si>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</si>
  <si>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</si>
  <si>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</si>
  <si>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</si>
  <si>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</si>
  <si>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</si>
  <si>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</si>
  <si>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</si>
  <si>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</si>
  <si>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</si>
  <si>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</si>
  <si>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</si>
  <si>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</si>
  <si>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</si>
  <si>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</si>
  <si>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</si>
  <si>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</si>
  <si>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</si>
  <si>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</si>
  <si>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</si>
  <si>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</si>
  <si>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</si>
  <si>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</si>
  <si>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</si>
  <si>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</si>
  <si>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</si>
  <si>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</si>
  <si>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</si>
  <si>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</si>
  <si>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</si>
  <si>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</si>
  <si>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</si>
  <si>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</si>
  <si>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</si>
  <si>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</si>
  <si>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</si>
  <si>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</si>
  <si>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</si>
  <si>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</si>
  <si>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</si>
  <si>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</si>
  <si>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</si>
  <si>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</si>
  <si>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</si>
  <si>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</si>
  <si>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</si>
  <si>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</si>
  <si>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</si>
  <si>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</si>
  <si>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</si>
  <si>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</si>
  <si>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</si>
  <si>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</si>
  <si>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</si>
  <si>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</si>
  <si>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</si>
  <si>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</si>
  <si>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</si>
  <si>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</si>
  <si>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</si>
  <si>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</si>
  <si>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</si>
  <si>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</si>
  <si>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</si>
  <si>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</si>
  <si>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</si>
  <si>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</si>
  <si>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</si>
  <si>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</si>
  <si>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</si>
  <si>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</si>
  <si>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</si>
  <si>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</si>
  <si>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</si>
  <si>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</si>
  <si>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</si>
  <si>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</si>
  <si>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</si>
  <si>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</si>
  <si>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</si>
  <si>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</si>
  <si>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</si>
  <si>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</si>
  <si>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</si>
  <si>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</si>
  <si>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</si>
  <si>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</si>
  <si>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</si>
  <si>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</si>
  <si>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</si>
  <si>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</si>
  <si>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</si>
  <si>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</si>
  <si>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</si>
  <si>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</si>
  <si>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</si>
  <si>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</si>
  <si>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</si>
  <si>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</si>
  <si>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</si>
  <si>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</si>
  <si>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</si>
  <si>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</si>
  <si>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</si>
  <si>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</si>
  <si>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</si>
  <si>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</si>
  <si>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</si>
  <si>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</si>
  <si>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</si>
  <si>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</si>
  <si>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</si>
  <si>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</si>
  <si>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</si>
  <si>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</si>
  <si>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</si>
  <si>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</si>
  <si>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</si>
  <si>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</si>
  <si>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</si>
  <si>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</si>
  <si>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</si>
  <si>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</si>
  <si>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</si>
  <si>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</si>
  <si>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</si>
  <si>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</si>
  <si>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</si>
  <si>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</si>
  <si>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</si>
  <si>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</si>
  <si>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</si>
  <si>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</si>
  <si>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</si>
  <si>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</si>
  <si>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</si>
  <si>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</si>
  <si>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</si>
  <si>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</si>
  <si>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</si>
  <si>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</si>
  <si>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</si>
  <si>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</si>
  <si>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</si>
  <si>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</si>
  <si>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</si>
  <si>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</si>
  <si>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</si>
  <si>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</si>
  <si>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</si>
  <si>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</si>
  <si>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</si>
  <si>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</si>
  <si>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</si>
  <si>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</si>
  <si>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</si>
  <si>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</si>
  <si>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</si>
  <si>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</si>
  <si>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</si>
  <si>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</si>
  <si>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</si>
  <si>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</si>
  <si>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</si>
  <si>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</si>
  <si>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</si>
  <si>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</si>
  <si>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</si>
  <si>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</si>
  <si>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</si>
  <si>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</si>
  <si>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</si>
  <si>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</si>
  <si>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</si>
  <si>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</si>
  <si>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</si>
  <si>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</si>
  <si>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</si>
  <si>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</si>
  <si>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</si>
  <si>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</si>
  <si>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</si>
  <si>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</si>
  <si>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</si>
  <si>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</si>
  <si>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</si>
  <si>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</si>
  <si>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</si>
  <si>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</si>
  <si>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</si>
  <si>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</si>
  <si>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</si>
  <si>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</si>
  <si>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</si>
  <si>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</si>
  <si>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</si>
  <si>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</si>
  <si>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</si>
  <si>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</si>
  <si>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</si>
  <si>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</si>
  <si>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</si>
  <si>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</si>
  <si>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</si>
  <si>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</si>
  <si>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</si>
  <si>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</si>
  <si>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</si>
  <si>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</si>
  <si>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</si>
  <si>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</si>
  <si>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</si>
  <si>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</si>
  <si>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</si>
  <si>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</si>
  <si>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</si>
  <si>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</si>
  <si>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</si>
  <si>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</si>
  <si>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</si>
  <si>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</si>
  <si>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</si>
  <si>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</si>
  <si>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</si>
  <si>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</si>
  <si>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</si>
  <si>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</si>
  <si>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</si>
  <si>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</si>
  <si>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</si>
  <si>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</si>
  <si>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</si>
  <si>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</si>
  <si>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</si>
  <si>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</si>
  <si>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</si>
  <si>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</si>
  <si>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</si>
  <si>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</si>
  <si>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</si>
  <si>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</si>
  <si>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</si>
  <si>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</si>
  <si>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</si>
  <si>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</si>
  <si>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</si>
  <si>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</si>
  <si>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</si>
  <si>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</si>
  <si>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</si>
  <si>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</si>
  <si>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</si>
  <si>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</si>
  <si>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</si>
  <si>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</si>
  <si>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</si>
  <si>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</si>
  <si>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</si>
  <si>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</si>
  <si>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</si>
  <si>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</si>
  <si>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</si>
  <si>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</si>
  <si>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</si>
  <si>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</si>
  <si>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</si>
  <si>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</si>
  <si>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</si>
  <si>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</si>
  <si>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</si>
  <si>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</si>
  <si>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</si>
  <si>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</si>
  <si>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</si>
  <si>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</si>
  <si>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</si>
  <si>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</si>
  <si>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</si>
  <si>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</si>
  <si>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</si>
  <si>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</si>
  <si>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</si>
  <si>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</si>
  <si>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</si>
  <si>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</si>
  <si>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</si>
  <si>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</si>
  <si>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</si>
  <si>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</si>
  <si>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</si>
  <si>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</si>
  <si>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</si>
  <si>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</si>
  <si>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</si>
  <si>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</si>
  <si>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</si>
  <si>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</si>
  <si>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</si>
  <si>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</si>
  <si>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</si>
  <si>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</si>
  <si>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</si>
  <si>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</si>
  <si>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</si>
  <si>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</si>
  <si>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</si>
  <si>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</si>
  <si>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</si>
  <si>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</si>
  <si>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</si>
  <si>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</si>
  <si>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</si>
  <si>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</si>
  <si>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</si>
  <si>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</si>
  <si>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</si>
  <si>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</si>
  <si>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</si>
  <si>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</si>
  <si>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</si>
  <si>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</si>
  <si>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</si>
  <si>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</si>
  <si>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</si>
  <si>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</si>
  <si>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</si>
  <si>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</si>
  <si>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</si>
  <si>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</si>
  <si>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</si>
  <si>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</si>
  <si>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</si>
  <si>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</si>
  <si>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</si>
  <si>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</si>
  <si>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</si>
  <si>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</si>
  <si>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</si>
  <si>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</si>
  <si>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</si>
  <si>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</si>
  <si>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</si>
  <si>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</si>
  <si>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</si>
  <si>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</si>
  <si>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</si>
  <si>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</si>
  <si>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</si>
  <si>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</si>
  <si>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</si>
  <si>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</si>
  <si>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</si>
  <si>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</si>
  <si>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</si>
  <si>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</si>
  <si>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</si>
  <si>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</si>
  <si>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</si>
  <si>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</si>
  <si>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</si>
  <si>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</si>
  <si>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</si>
  <si>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</si>
  <si>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</si>
  <si>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</si>
  <si>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</si>
  <si>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</si>
  <si>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</si>
  <si>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</si>
  <si>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</si>
  <si>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</si>
  <si>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</si>
  <si>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</si>
  <si>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</si>
  <si>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</si>
  <si>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</si>
  <si>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</si>
  <si>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</si>
  <si>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</si>
  <si>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</si>
  <si>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</si>
  <si>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</si>
  <si>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</si>
  <si>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</si>
  <si>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</si>
  <si>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</si>
  <si>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</si>
  <si>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</si>
  <si>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</si>
  <si>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</si>
  <si>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</si>
  <si>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</si>
  <si>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</si>
  <si>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</si>
  <si>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</si>
  <si>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</si>
  <si>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</si>
  <si>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</si>
  <si>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</si>
  <si>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</si>
  <si>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</si>
  <si>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</si>
  <si>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</si>
  <si>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</si>
  <si>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</si>
  <si>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</si>
  <si>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</si>
  <si>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</si>
  <si>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</si>
  <si>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</si>
  <si>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</si>
  <si>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</si>
  <si>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</si>
  <si>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</si>
  <si>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</si>
  <si>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</si>
  <si>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</si>
  <si>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</si>
  <si>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</si>
  <si>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</si>
  <si>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</si>
  <si>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</si>
  <si>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</si>
  <si>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</si>
  <si>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</si>
  <si>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</si>
  <si>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</si>
  <si>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</si>
  <si>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</si>
  <si>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</si>
  <si>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</si>
  <si>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</si>
  <si>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</si>
  <si>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</si>
  <si>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</si>
  <si>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</si>
  <si>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</si>
  <si>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</si>
  <si>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</si>
  <si>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</si>
  <si>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</si>
  <si>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</si>
  <si>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</si>
  <si>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</si>
  <si>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</si>
  <si>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</si>
  <si>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</si>
  <si>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</si>
  <si>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</si>
  <si>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</si>
  <si>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</si>
  <si>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</si>
  <si>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</si>
  <si>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</si>
  <si>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</si>
  <si>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</si>
  <si>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</si>
  <si>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</si>
  <si>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</si>
  <si>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</si>
  <si>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</si>
  <si>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</si>
  <si>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</si>
  <si>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</si>
  <si>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</si>
  <si>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</si>
  <si>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</si>
  <si>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</si>
  <si>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</si>
  <si>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</si>
  <si>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</si>
  <si>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</si>
  <si>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</si>
  <si>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</si>
  <si>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</si>
  <si>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</si>
  <si>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</si>
  <si>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</si>
  <si>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</si>
  <si>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</si>
  <si>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</si>
  <si>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</si>
  <si>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</si>
  <si>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</si>
  <si>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</si>
  <si>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</si>
  <si>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</si>
  <si>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</si>
  <si>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</si>
  <si>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</si>
  <si>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</si>
  <si>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</si>
  <si>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</si>
  <si>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</si>
  <si>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</si>
  <si>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</si>
  <si>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</si>
  <si>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</si>
  <si>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</si>
  <si>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</si>
  <si>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</si>
  <si>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</si>
  <si>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</si>
  <si>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</si>
  <si>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</si>
  <si>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</si>
  <si>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</si>
  <si>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</si>
  <si>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</si>
  <si>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</si>
  <si>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</si>
  <si>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</si>
  <si>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</si>
  <si>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</si>
  <si>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</si>
  <si>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</si>
  <si>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</si>
  <si>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</si>
  <si>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</si>
  <si>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</si>
  <si>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</si>
  <si>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</si>
  <si>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</si>
  <si>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</si>
  <si>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</si>
  <si>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</si>
  <si>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</si>
  <si>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</si>
  <si>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</si>
  <si>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</si>
  <si>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</si>
  <si>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</si>
  <si>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</si>
  <si>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</si>
  <si>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</si>
  <si>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</si>
  <si>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</si>
  <si>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</si>
  <si>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</si>
  <si>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</si>
  <si>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</si>
  <si>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</si>
  <si>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</si>
  <si>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</si>
  <si>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</si>
  <si>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</si>
  <si>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</si>
  <si>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</si>
  <si>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</si>
  <si>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</si>
  <si>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</si>
  <si>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</si>
  <si>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</si>
  <si>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</si>
  <si>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</si>
  <si>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</si>
  <si>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</si>
  <si>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</si>
  <si>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</si>
  <si>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</si>
  <si>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</si>
  <si>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</si>
  <si>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</si>
  <si>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</si>
  <si>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</si>
  <si>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</si>
  <si>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</si>
  <si>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</si>
  <si>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</si>
  <si>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</si>
  <si>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</si>
  <si>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</si>
  <si>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</si>
  <si>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</si>
  <si>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</si>
  <si>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</si>
  <si>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</si>
  <si>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</si>
  <si>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</si>
  <si>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</si>
  <si>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</si>
  <si>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</si>
  <si>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</si>
  <si>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</si>
  <si>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</si>
  <si>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</si>
  <si>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</si>
  <si>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</si>
  <si>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</si>
  <si>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</si>
  <si>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</si>
  <si>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</si>
  <si>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</si>
  <si>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</si>
  <si>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</si>
  <si>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</si>
  <si>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</si>
  <si>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</si>
  <si>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</si>
  <si>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</si>
  <si>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</si>
  <si>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</si>
  <si>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</si>
  <si>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</si>
  <si>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</si>
  <si>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</si>
  <si>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</si>
  <si>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</si>
  <si>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</si>
  <si>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</si>
  <si>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</si>
  <si>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</si>
  <si>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</si>
  <si>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</si>
  <si>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</si>
  <si>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</si>
  <si>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</si>
  <si>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</si>
  <si>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</si>
  <si>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</si>
  <si>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</si>
  <si>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</si>
  <si>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</si>
  <si>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</si>
  <si>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</si>
  <si>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</si>
  <si>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</si>
  <si>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</si>
  <si>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</si>
  <si>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</si>
  <si>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</si>
  <si>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</si>
  <si>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</si>
  <si>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</si>
  <si>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</si>
  <si>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</si>
  <si>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</si>
  <si>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</si>
  <si>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</si>
  <si>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</si>
  <si>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</si>
  <si>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</si>
  <si>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</si>
  <si>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</si>
  <si>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</si>
  <si>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</si>
  <si>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</si>
  <si>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</si>
  <si>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</si>
  <si>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</si>
  <si>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</si>
  <si>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</si>
  <si>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</si>
  <si>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</si>
  <si>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</si>
  <si>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</si>
  <si>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</si>
  <si>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</si>
  <si>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</si>
  <si>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</si>
  <si>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</si>
  <si>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</si>
  <si>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</si>
  <si>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</si>
  <si>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</si>
  <si>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</si>
  <si>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</si>
  <si>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</si>
  <si>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</si>
  <si>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</si>
  <si>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</si>
  <si>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</si>
  <si>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</si>
  <si>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</si>
  <si>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</si>
  <si>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</si>
  <si>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</si>
  <si>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</si>
  <si>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</si>
  <si>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</si>
  <si>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</si>
  <si>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</si>
  <si>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</si>
  <si>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</si>
  <si>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</si>
  <si>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</si>
  <si>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</si>
  <si>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</si>
  <si>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</si>
  <si>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</si>
  <si>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</si>
  <si>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</si>
  <si>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</si>
  <si>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</si>
  <si>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</si>
  <si>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</si>
  <si>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</si>
  <si>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</si>
  <si>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</si>
  <si>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</si>
  <si>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</si>
  <si>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</si>
  <si>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</si>
  <si>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</si>
  <si>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</si>
  <si>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</si>
  <si>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</si>
  <si>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</si>
  <si>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</si>
  <si>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</si>
  <si>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</si>
  <si>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</si>
  <si>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</si>
  <si>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</si>
  <si>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</si>
  <si>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</si>
  <si>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</si>
  <si>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</si>
  <si>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</si>
  <si>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</si>
  <si>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</si>
  <si>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</si>
  <si>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</si>
  <si>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</si>
  <si>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</si>
  <si>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</si>
  <si>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</si>
  <si>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</si>
  <si>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</si>
  <si>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</si>
  <si>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</si>
  <si>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</si>
  <si>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</si>
  <si>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</si>
  <si>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</si>
  <si>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</si>
  <si>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</si>
  <si>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</si>
  <si>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</si>
  <si>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</si>
  <si>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</si>
  <si>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</si>
  <si>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</si>
  <si>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</si>
  <si>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</si>
  <si>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</si>
  <si>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</si>
  <si>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</si>
  <si>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</si>
  <si>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</si>
  <si>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</si>
  <si>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</si>
  <si>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</si>
  <si>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</si>
  <si>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</si>
  <si>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</si>
  <si>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</si>
  <si>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</si>
  <si>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</si>
  <si>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</si>
  <si>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</si>
  <si>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</si>
  <si>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</si>
  <si>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</si>
  <si>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</si>
  <si>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</si>
  <si>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</si>
  <si>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</si>
  <si>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</si>
  <si>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</si>
  <si>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</si>
  <si>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</si>
  <si>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</si>
  <si>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</si>
  <si>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</si>
  <si>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</si>
  <si>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</si>
  <si>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</si>
  <si>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</si>
  <si>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</si>
  <si>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</si>
  <si>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</si>
  <si>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</si>
  <si>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</si>
  <si>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</si>
  <si>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</si>
  <si>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</si>
  <si>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</si>
  <si>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</si>
  <si>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</si>
  <si>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</si>
  <si>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</si>
  <si>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</si>
  <si>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</si>
  <si>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</si>
  <si>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</si>
  <si>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</si>
  <si>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</si>
  <si>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</si>
  <si>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</si>
  <si>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</si>
  <si>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</si>
  <si>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</si>
  <si>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</si>
  <si>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</si>
  <si>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</si>
  <si>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</si>
  <si>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</si>
  <si>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</si>
  <si>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</si>
  <si>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</si>
  <si>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</si>
  <si>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</si>
  <si>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</si>
  <si>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</si>
  <si>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</si>
  <si>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</si>
  <si>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</si>
  <si>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</si>
  <si>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</si>
  <si>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</si>
  <si>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</si>
  <si>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</si>
  <si>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</si>
  <si>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</si>
  <si>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</si>
  <si>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</si>
  <si>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</si>
  <si>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</si>
  <si>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</si>
  <si>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</si>
  <si>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</si>
  <si>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</si>
  <si>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</si>
  <si>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</si>
  <si>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</si>
  <si>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</si>
  <si>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</si>
  <si>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</si>
  <si>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</si>
  <si>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</si>
  <si>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</si>
  <si>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</si>
  <si>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</si>
  <si>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</si>
  <si>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</si>
  <si>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</si>
  <si>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</si>
  <si>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</si>
  <si>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</si>
  <si>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</si>
  <si>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</si>
  <si>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</si>
  <si>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</si>
  <si>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</si>
  <si>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</si>
  <si>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</si>
  <si>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</si>
  <si>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</si>
  <si>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</si>
  <si>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</si>
  <si>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</si>
  <si>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</si>
  <si>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</si>
  <si>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</si>
  <si>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</si>
  <si>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</si>
  <si>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</si>
  <si>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</si>
  <si>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</si>
  <si>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</si>
  <si>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</si>
  <si>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</si>
  <si>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</si>
  <si>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</si>
  <si>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</si>
  <si>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</si>
  <si>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</si>
  <si>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</si>
  <si>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</si>
  <si>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</si>
  <si>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</si>
  <si>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</si>
  <si>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</si>
  <si>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</si>
  <si>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</si>
  <si>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</si>
  <si>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</si>
  <si>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</si>
  <si>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</si>
  <si>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</si>
  <si>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</si>
  <si>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</si>
  <si>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</si>
  <si>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</si>
  <si>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</si>
  <si>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</si>
  <si>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</si>
  <si>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</si>
  <si>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</si>
  <si>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</si>
  <si>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</si>
  <si>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</si>
  <si>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</si>
  <si>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</si>
  <si>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</si>
  <si>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</si>
  <si>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</si>
  <si>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</si>
  <si>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</si>
  <si>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</si>
  <si>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</si>
  <si>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</si>
  <si>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</si>
  <si>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</si>
  <si>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</si>
  <si>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</si>
  <si>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</si>
  <si>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</si>
  <si>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</si>
  <si>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</si>
  <si>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</si>
  <si>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</si>
  <si>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</si>
  <si>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</si>
  <si>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</si>
  <si>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</si>
  <si>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</si>
  <si>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</si>
  <si>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</si>
  <si>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</si>
  <si>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</si>
  <si>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</si>
  <si>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</si>
  <si>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</si>
  <si>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</si>
  <si>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</si>
  <si>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</si>
  <si>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</si>
  <si>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</si>
  <si>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</si>
  <si>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</si>
  <si>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</si>
  <si>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</si>
  <si>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</si>
  <si>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</si>
  <si>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</si>
  <si>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</si>
  <si>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</si>
  <si>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</si>
  <si>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</si>
  <si>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</si>
  <si>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</si>
  <si>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</si>
  <si>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</si>
  <si>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</si>
  <si>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</si>
  <si>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</si>
  <si>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</si>
  <si>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</si>
  <si>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</si>
  <si>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</si>
  <si>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</si>
  <si>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</si>
  <si>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</si>
  <si>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</si>
  <si>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</si>
  <si>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</si>
  <si>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</si>
  <si>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</si>
  <si>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</si>
  <si>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</si>
  <si>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</si>
  <si>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</si>
  <si>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</si>
  <si>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</si>
  <si>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</si>
  <si>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</si>
  <si>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</si>
  <si>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</si>
  <si>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</si>
  <si>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</si>
  <si>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</si>
  <si>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</si>
  <si>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</si>
  <si>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</si>
  <si>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</si>
  <si>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</si>
  <si>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</si>
  <si>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</si>
  <si>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</si>
  <si>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</si>
  <si>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</si>
  <si>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</si>
  <si>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</si>
  <si>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</si>
  <si>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</si>
  <si>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</si>
  <si>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</si>
  <si>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</si>
  <si>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</si>
  <si>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</si>
  <si>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</si>
  <si>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</si>
  <si>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</si>
  <si>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</si>
  <si>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</si>
  <si>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</si>
  <si>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</si>
  <si>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</si>
  <si>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</si>
  <si>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</si>
  <si>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</si>
  <si>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</si>
  <si>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</si>
  <si>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</si>
  <si>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</si>
  <si>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</si>
  <si>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</si>
  <si>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</si>
  <si>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</si>
  <si>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</si>
  <si>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</si>
  <si>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</si>
  <si>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</si>
  <si>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</si>
  <si>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</si>
  <si>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</si>
  <si>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</si>
  <si>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</si>
  <si>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</si>
  <si>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</si>
  <si>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</si>
  <si>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</si>
  <si>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</si>
  <si>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</si>
  <si>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</si>
  <si>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</si>
  <si>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</si>
  <si>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</si>
  <si>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</si>
  <si>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</si>
  <si>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</si>
  <si>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</si>
  <si>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</si>
  <si>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</si>
  <si>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</si>
  <si>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</si>
  <si>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</si>
  <si>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</si>
  <si>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</si>
  <si>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</si>
  <si>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</si>
  <si>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</si>
  <si>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</si>
  <si>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</si>
  <si>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</si>
  <si>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</si>
  <si>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</si>
  <si>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</si>
  <si>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</si>
  <si>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</si>
  <si>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</si>
  <si>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</si>
  <si>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</si>
  <si>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</si>
  <si>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</si>
  <si>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</si>
  <si>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</si>
  <si>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</si>
  <si>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</si>
  <si>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</si>
  <si>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</si>
  <si>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</si>
  <si>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</si>
  <si>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</si>
  <si>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</si>
  <si>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</si>
  <si>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</si>
  <si>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</si>
  <si>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</si>
  <si>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</si>
  <si>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</si>
  <si>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</si>
  <si>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</si>
  <si>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</si>
  <si>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</si>
  <si>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</si>
  <si>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</si>
  <si>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</si>
  <si>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</si>
  <si>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</si>
  <si>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</si>
  <si>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</si>
  <si>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</si>
  <si>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</si>
  <si>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</si>
  <si>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</si>
  <si>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</si>
  <si>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</si>
  <si>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</si>
  <si>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</si>
  <si>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</si>
  <si>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</si>
  <si>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</si>
  <si>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</si>
  <si>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</si>
  <si>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</si>
  <si>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</si>
  <si>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</si>
  <si>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</si>
  <si>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</si>
  <si>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</si>
  <si>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</si>
  <si>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</si>
  <si>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</si>
  <si>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</si>
  <si>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</si>
  <si>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</si>
  <si>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</si>
  <si>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</si>
  <si>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</si>
  <si>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</si>
  <si>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</si>
  <si>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</si>
  <si>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</si>
  <si>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</si>
  <si>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</si>
  <si>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</si>
  <si>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</si>
  <si>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</si>
  <si>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</si>
  <si>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</si>
  <si>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</si>
  <si>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</si>
  <si>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</si>
  <si>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</si>
  <si>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</si>
  <si>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</si>
  <si>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</si>
  <si>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</si>
  <si>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</si>
  <si>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</si>
  <si>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</si>
  <si>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</si>
  <si>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</si>
  <si>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</si>
  <si>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</si>
  <si>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</si>
  <si>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</si>
  <si>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</si>
  <si>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</si>
  <si>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</si>
  <si>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</si>
  <si>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</si>
  <si>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</si>
  <si>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</si>
  <si>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</si>
  <si>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</si>
  <si>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</si>
  <si>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</si>
  <si>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</si>
  <si>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</si>
  <si>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</si>
  <si>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</si>
  <si>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</si>
  <si>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</si>
  <si>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</si>
  <si>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</si>
  <si>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</si>
  <si>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</si>
  <si>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</si>
  <si>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</si>
  <si>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</si>
  <si>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</si>
  <si>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</si>
  <si>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</si>
  <si>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</si>
  <si>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</si>
  <si>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</si>
  <si>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</si>
  <si>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</si>
  <si>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</si>
  <si>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</si>
  <si>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</si>
  <si>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</si>
  <si>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</si>
  <si>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</si>
  <si>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</si>
  <si>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</si>
  <si>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</si>
  <si>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</si>
  <si>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</si>
  <si>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</si>
  <si>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</si>
  <si>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</si>
  <si>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</si>
  <si>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</si>
  <si>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</si>
  <si>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</si>
  <si>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</si>
  <si>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</si>
  <si>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</si>
  <si>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</si>
  <si>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</si>
  <si>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</si>
  <si>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</si>
  <si>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</si>
  <si>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</si>
  <si>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</si>
  <si>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</si>
  <si>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</si>
  <si>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</si>
  <si>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</si>
  <si>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</si>
  <si>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</si>
  <si>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</si>
  <si>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</si>
  <si>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</si>
  <si>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</si>
  <si>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</si>
  <si>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</si>
  <si>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</si>
  <si>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</si>
  <si>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</si>
  <si>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</si>
  <si>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</si>
  <si>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</si>
  <si>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</si>
  <si>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</si>
  <si>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</si>
  <si>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</si>
  <si>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</si>
  <si>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</si>
  <si>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</si>
  <si>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</si>
  <si>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</si>
  <si>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</si>
  <si>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</si>
  <si>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</si>
  <si>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</si>
  <si>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</si>
  <si>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</si>
  <si>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</si>
  <si>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</si>
  <si>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</si>
  <si>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</si>
  <si>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</si>
  <si>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</si>
  <si>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</si>
  <si>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</si>
  <si>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</si>
  <si>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</si>
  <si>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</si>
  <si>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</si>
  <si>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</si>
  <si>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</si>
  <si>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</si>
  <si>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</si>
  <si>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</si>
  <si>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</si>
  <si>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</si>
  <si>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</si>
  <si>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</si>
  <si>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</si>
  <si>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</si>
  <si>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</si>
  <si>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</si>
  <si>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</si>
  <si>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</si>
  <si>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</si>
  <si>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</si>
  <si>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</si>
  <si>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</si>
  <si>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</si>
  <si>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</si>
  <si>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</si>
  <si>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</si>
  <si>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</si>
  <si>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</si>
  <si>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</si>
  <si>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</si>
  <si>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</si>
  <si>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</si>
  <si>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</si>
  <si>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</si>
  <si>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</si>
  <si>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</si>
  <si>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</si>
  <si>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</si>
  <si>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</si>
  <si>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</si>
  <si>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</si>
  <si>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</si>
  <si>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</si>
  <si>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</si>
  <si>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</si>
  <si>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</si>
  <si>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</si>
  <si>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</si>
  <si>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</si>
  <si>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</si>
  <si>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</si>
  <si>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</si>
  <si>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</si>
  <si>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</si>
  <si>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</si>
  <si>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</si>
  <si>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</si>
  <si>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</si>
  <si>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</si>
  <si>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</si>
  <si>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</si>
  <si>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</si>
  <si>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</si>
  <si>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</si>
  <si>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</si>
  <si>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</si>
  <si>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</si>
  <si>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</si>
  <si>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</si>
  <si>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</si>
  <si>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</si>
  <si>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</si>
  <si>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</si>
  <si>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</si>
  <si>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</si>
  <si>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</si>
  <si>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</si>
  <si>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</si>
  <si>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</si>
  <si>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</si>
  <si>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</si>
  <si>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</si>
  <si>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</si>
  <si>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</si>
  <si>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</si>
  <si>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</si>
  <si>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</si>
  <si>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</si>
  <si>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</si>
  <si>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</si>
  <si>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</si>
  <si>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</si>
  <si>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</si>
  <si>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</si>
  <si>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</si>
  <si>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</si>
  <si>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</si>
  <si>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</si>
  <si>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</si>
  <si>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</si>
  <si>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</si>
  <si>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</si>
  <si>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</si>
  <si>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</si>
  <si>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</si>
  <si>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</si>
  <si>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</si>
  <si>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</si>
  <si>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</si>
  <si>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</si>
  <si>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</si>
  <si>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</si>
  <si>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</si>
  <si>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</si>
  <si>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</si>
  <si>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</si>
  <si>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</si>
  <si>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</si>
  <si>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</si>
  <si>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</si>
  <si>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</si>
  <si>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</si>
  <si>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</si>
  <si>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</si>
  <si>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</si>
  <si>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</si>
  <si>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</si>
  <si>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</si>
  <si>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</si>
  <si>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</si>
  <si>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</si>
  <si>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</si>
  <si>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</si>
  <si>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</si>
  <si>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</si>
  <si>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</si>
  <si>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</si>
  <si>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</si>
  <si>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</si>
  <si>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</si>
  <si>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</si>
  <si>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</si>
  <si>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</si>
  <si>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</si>
  <si>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</si>
  <si>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</si>
  <si>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</si>
  <si>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</si>
  <si>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</si>
  <si>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</si>
  <si>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</si>
  <si>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</si>
  <si>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</si>
  <si>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</si>
  <si>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</si>
  <si>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</si>
  <si>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</si>
  <si>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</si>
  <si>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</si>
  <si>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</si>
  <si>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</si>
  <si>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</si>
  <si>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</si>
  <si>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</si>
  <si>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</si>
  <si>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</si>
  <si>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</si>
  <si>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</si>
  <si>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</si>
  <si>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</si>
  <si>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</si>
  <si>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</si>
  <si>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</si>
  <si>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</si>
  <si>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</si>
  <si>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</si>
  <si>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</si>
  <si>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</si>
  <si>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</si>
  <si>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</si>
  <si>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</si>
  <si>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</si>
  <si>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</si>
  <si>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</si>
  <si>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</si>
  <si>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</si>
  <si>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</si>
  <si>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</si>
  <si>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</si>
  <si>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</si>
  <si>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</si>
  <si>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</si>
  <si>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</si>
  <si>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</si>
  <si>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</si>
  <si>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</si>
  <si>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</si>
  <si>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</si>
  <si>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</si>
  <si>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</si>
  <si>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</si>
  <si>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</si>
  <si>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</si>
  <si>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</si>
  <si>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</si>
  <si>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</si>
  <si>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</si>
  <si>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</si>
  <si>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</si>
  <si>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</si>
  <si>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</si>
  <si>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</si>
  <si>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</si>
  <si>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</si>
  <si>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</si>
  <si>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</si>
  <si>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</si>
  <si>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</si>
  <si>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</si>
  <si>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</si>
  <si>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</si>
  <si>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</si>
  <si>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</si>
  <si>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</si>
  <si>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</si>
  <si>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</si>
  <si>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</si>
  <si>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</si>
  <si>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</si>
  <si>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</si>
  <si>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</si>
  <si>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</si>
  <si>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</si>
  <si>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</si>
  <si>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</si>
  <si>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</si>
  <si>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</si>
  <si>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</si>
  <si>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</si>
  <si>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</si>
  <si>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</si>
  <si>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</si>
  <si>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</si>
  <si>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</si>
  <si>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</si>
  <si>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</si>
  <si>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</si>
  <si>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</si>
  <si>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</si>
  <si>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</si>
  <si>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</si>
  <si>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</si>
  <si>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</si>
  <si>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</si>
  <si>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</si>
  <si>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</si>
  <si>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</si>
  <si>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</si>
  <si>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</si>
  <si>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</si>
  <si>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</si>
  <si>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</si>
  <si>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</si>
  <si>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</si>
  <si>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</si>
  <si>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</si>
  <si>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</si>
  <si>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</si>
  <si>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</si>
  <si>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</si>
  <si>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</si>
  <si>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</si>
  <si>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</si>
  <si>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</si>
  <si>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</si>
  <si>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</si>
  <si>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</si>
  <si>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</si>
  <si>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</si>
  <si>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</si>
  <si>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</si>
  <si>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</si>
  <si>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</si>
  <si>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</si>
  <si>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</si>
  <si>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</si>
  <si>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</si>
  <si>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</si>
  <si>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</si>
  <si>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</si>
  <si>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</si>
  <si>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</si>
  <si>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</si>
  <si>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</si>
  <si>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</si>
  <si>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</si>
  <si>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</si>
  <si>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</si>
  <si>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</si>
  <si>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</si>
  <si>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</si>
  <si>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</si>
  <si>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</si>
  <si>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</si>
  <si>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</si>
  <si>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</si>
  <si>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</si>
  <si>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</si>
  <si>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</si>
  <si>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</si>
  <si>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</si>
  <si>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</si>
  <si>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</si>
  <si>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</si>
  <si>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</si>
  <si>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</si>
  <si>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</si>
  <si>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</si>
  <si>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</si>
  <si>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</si>
  <si>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</si>
  <si>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</si>
  <si>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</si>
  <si>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</si>
  <si>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</si>
  <si>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</si>
  <si>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</si>
  <si>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</si>
  <si>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</si>
  <si>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</si>
  <si>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</si>
  <si>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</si>
  <si>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</si>
  <si>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</si>
  <si>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</si>
  <si>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</si>
  <si>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</si>
  <si>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</si>
  <si>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</si>
  <si>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</si>
  <si>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</si>
  <si>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</si>
  <si>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</si>
  <si>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</si>
  <si>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</si>
  <si>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</si>
  <si>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</si>
  <si>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</si>
  <si>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</si>
  <si>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</si>
  <si>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</si>
  <si>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</si>
  <si>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</si>
  <si>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</si>
  <si>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</si>
  <si>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</si>
  <si>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</si>
  <si>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</si>
  <si>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</si>
  <si>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</si>
  <si>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</si>
  <si>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</si>
  <si>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</si>
  <si>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</si>
  <si>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</si>
  <si>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</si>
  <si>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</si>
  <si>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</si>
  <si>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</si>
  <si>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</si>
  <si>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</si>
  <si>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</si>
  <si>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</si>
  <si>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</si>
  <si>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</si>
  <si>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</si>
  <si>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</si>
  <si>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</si>
  <si>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</si>
  <si>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</si>
  <si>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</si>
  <si>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</si>
  <si>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</si>
  <si>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</si>
  <si>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</si>
  <si>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</si>
  <si>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</si>
  <si>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</si>
  <si>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</si>
  <si>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</si>
  <si>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</si>
  <si>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</si>
  <si>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</si>
  <si>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</si>
  <si>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</si>
  <si>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</si>
  <si>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</si>
  <si>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</si>
  <si>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</si>
  <si>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</si>
  <si>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</si>
  <si>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</si>
  <si>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</si>
  <si>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</si>
  <si>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</si>
  <si>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</si>
  <si>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</si>
  <si>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</si>
  <si>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</si>
  <si>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</si>
  <si>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</si>
  <si>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</si>
  <si>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</si>
  <si>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</si>
  <si>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</si>
  <si>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</si>
  <si>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</si>
  <si>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</si>
  <si>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</si>
  <si>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</si>
  <si>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</si>
  <si>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</si>
  <si>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</si>
  <si>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</si>
  <si>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</si>
  <si>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</si>
  <si>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</si>
  <si>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</si>
  <si>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</si>
  <si>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</si>
  <si>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</si>
  <si>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</si>
  <si>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</si>
  <si>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</si>
  <si>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</si>
  <si>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</si>
  <si>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</si>
  <si>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</si>
  <si>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</si>
  <si>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</si>
  <si>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</si>
  <si>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</si>
  <si>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</si>
  <si>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</si>
  <si>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</si>
  <si>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</si>
  <si>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</si>
  <si>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</si>
  <si>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</si>
  <si>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</si>
  <si>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</si>
  <si>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</si>
  <si>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</si>
  <si>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</si>
  <si>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</si>
  <si>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</si>
  <si>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</si>
  <si>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</si>
  <si>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</si>
  <si>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</si>
  <si>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</si>
  <si>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</si>
  <si>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</si>
  <si>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</si>
  <si>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</si>
  <si>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</si>
  <si>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</si>
  <si>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</si>
  <si>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</si>
  <si>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</si>
  <si>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</si>
  <si>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</si>
  <si>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</si>
  <si>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</si>
  <si>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</si>
  <si>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</si>
  <si>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</si>
  <si>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</si>
  <si>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</si>
  <si>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</si>
  <si>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</si>
  <si>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</si>
  <si>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</si>
  <si>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</si>
  <si>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</si>
  <si>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</si>
  <si>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</si>
  <si>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</si>
  <si>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</si>
  <si>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</si>
  <si>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</si>
  <si>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</si>
  <si>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</si>
  <si>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</si>
  <si>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</si>
  <si>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</si>
  <si>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</si>
  <si>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</si>
  <si>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</si>
  <si>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</si>
  <si>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</si>
  <si>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</si>
  <si>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</si>
  <si>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</si>
  <si>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</si>
  <si>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</si>
  <si>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</si>
  <si>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</si>
  <si>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</si>
  <si>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</si>
  <si>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</si>
  <si>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</si>
  <si>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</si>
  <si>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</si>
  <si>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</si>
  <si>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</si>
  <si>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</si>
  <si>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</si>
  <si>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</si>
  <si>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</si>
  <si>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</si>
  <si>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</si>
  <si>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</si>
  <si>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</si>
  <si>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</si>
  <si>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</si>
  <si>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</si>
  <si>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</si>
  <si>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</si>
  <si>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</si>
  <si>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</si>
  <si>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</si>
  <si>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</si>
  <si>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</si>
  <si>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</si>
  <si>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</si>
  <si>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</si>
  <si>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</si>
  <si>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</si>
  <si>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</si>
  <si>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</si>
  <si>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</si>
  <si>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</si>
  <si>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</si>
  <si>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</si>
  <si>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</si>
  <si>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</si>
  <si>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</si>
  <si>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</si>
  <si>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</si>
  <si>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</si>
  <si>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</si>
  <si>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</si>
  <si>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</si>
  <si>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</si>
  <si>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</si>
  <si>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</si>
  <si>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</si>
  <si>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</si>
  <si>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</si>
  <si>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</si>
  <si>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</si>
  <si>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</si>
  <si>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</si>
  <si>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</si>
  <si>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</si>
  <si>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</si>
  <si>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</si>
  <si>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</si>
  <si>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</si>
  <si>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</si>
  <si>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</si>
  <si>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</si>
  <si>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</si>
  <si>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</si>
  <si>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</si>
  <si>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</si>
  <si>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</si>
  <si>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</si>
  <si>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</si>
  <si>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</si>
  <si>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</si>
  <si>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</si>
  <si>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</si>
  <si>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</si>
  <si>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</si>
  <si>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</si>
  <si>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</si>
  <si>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</si>
  <si>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</si>
  <si>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</si>
  <si>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</si>
  <si>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</si>
  <si>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</si>
  <si>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</si>
  <si>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</si>
  <si>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</si>
  <si>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</si>
  <si>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</si>
  <si>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</si>
  <si>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</si>
  <si>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</si>
  <si>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</si>
  <si>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</si>
  <si>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</si>
  <si>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</si>
  <si>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</si>
  <si>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</si>
  <si>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</si>
  <si>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</si>
  <si>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</si>
  <si>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</si>
  <si>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</si>
  <si>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</si>
  <si>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</si>
  <si>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</si>
  <si>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</si>
  <si>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</si>
  <si>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</si>
  <si>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</si>
  <si>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</si>
  <si>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</si>
  <si>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</si>
  <si>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</si>
  <si>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</si>
  <si>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</si>
  <si>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</si>
  <si>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</si>
  <si>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</si>
  <si>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</si>
  <si>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</si>
  <si>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</si>
  <si>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</si>
  <si>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</si>
  <si>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</si>
  <si>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</si>
  <si>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</si>
  <si>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</si>
  <si>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</si>
  <si>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</si>
  <si>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</si>
  <si>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</si>
  <si>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</si>
  <si>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</si>
  <si>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</si>
  <si>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</si>
  <si>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</si>
  <si>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</si>
  <si>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</si>
  <si>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</si>
  <si>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</si>
  <si>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</si>
  <si>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</si>
  <si>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</si>
  <si>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</si>
  <si>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</si>
  <si>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</si>
  <si>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</si>
  <si>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</si>
  <si>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</si>
  <si>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</si>
  <si>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</si>
  <si>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</si>
  <si>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</si>
  <si>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</si>
  <si>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</si>
  <si>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</si>
  <si>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</si>
  <si>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</si>
  <si>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</si>
  <si>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</si>
  <si>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</si>
  <si>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</si>
  <si>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</si>
  <si>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</si>
  <si>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</si>
  <si>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</si>
  <si>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</si>
  <si>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</si>
  <si>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</si>
  <si>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</si>
  <si>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</si>
  <si>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</si>
  <si>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</si>
  <si>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</si>
  <si>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</si>
  <si>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</si>
  <si>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</si>
  <si>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</si>
  <si>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</si>
  <si>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</si>
  <si>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</si>
  <si>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</si>
  <si>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</si>
  <si>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</si>
  <si>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</si>
  <si>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</si>
  <si>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</si>
  <si>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</si>
  <si>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</si>
  <si>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</si>
  <si>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</si>
  <si>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</si>
  <si>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</si>
  <si>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</si>
  <si>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</si>
  <si>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</si>
  <si>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</si>
  <si>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</si>
  <si>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</si>
  <si>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</si>
  <si>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</si>
  <si>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</si>
  <si>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</si>
  <si>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</si>
  <si>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</si>
  <si>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</si>
  <si>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</si>
  <si>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</si>
  <si>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</si>
  <si>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</si>
  <si>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</si>
  <si>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</si>
  <si>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</si>
  <si>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</si>
  <si>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</si>
  <si>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</si>
  <si>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</si>
  <si>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</si>
  <si>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</si>
  <si>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</si>
  <si>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</si>
  <si>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</si>
  <si>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</si>
  <si>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</si>
  <si>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</si>
  <si>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</si>
  <si>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</si>
  <si>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</si>
  <si>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</si>
  <si>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</si>
  <si>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</si>
  <si>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</si>
  <si>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</si>
  <si>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</si>
  <si>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</si>
  <si>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</si>
  <si>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</si>
  <si>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</si>
  <si>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</si>
  <si>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</si>
  <si>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</si>
  <si>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</si>
  <si>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</si>
  <si>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</si>
  <si>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</si>
  <si>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</si>
  <si>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</si>
  <si>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</si>
  <si>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</si>
  <si>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</si>
  <si>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</si>
  <si>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</si>
  <si>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</si>
  <si>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</si>
  <si>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</si>
  <si>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</si>
  <si>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</si>
  <si>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</si>
  <si>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</si>
  <si>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</si>
  <si>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</si>
  <si>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</si>
  <si>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</si>
  <si>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</si>
  <si>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</si>
  <si>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</si>
  <si>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</si>
  <si>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</si>
  <si>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</si>
  <si>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</si>
  <si>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</si>
  <si>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</si>
  <si>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</si>
  <si>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</si>
  <si>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</si>
  <si>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</si>
  <si>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</si>
  <si>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</si>
  <si>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</si>
  <si>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</si>
  <si>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</si>
  <si>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</si>
  <si>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</si>
  <si>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</si>
  <si>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</si>
  <si>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</si>
  <si>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</si>
  <si>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</si>
  <si>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</si>
  <si>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</si>
  <si>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</si>
  <si>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</si>
  <si>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</si>
  <si>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</si>
  <si>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</si>
  <si>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</si>
  <si>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</si>
  <si>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</si>
  <si>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</si>
  <si>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</si>
  <si>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</si>
  <si>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</si>
  <si>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</si>
  <si>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</si>
  <si>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</si>
  <si>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</si>
  <si>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</si>
  <si>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</si>
  <si>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</si>
  <si>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</si>
  <si>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</si>
  <si>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</si>
  <si>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</si>
  <si>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</si>
  <si>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</si>
  <si>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</si>
  <si>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</si>
  <si>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</si>
  <si>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</si>
  <si>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</si>
  <si>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</si>
  <si>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</si>
  <si>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</si>
  <si>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</si>
  <si>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</si>
  <si>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</si>
  <si>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</si>
  <si>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</si>
  <si>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</si>
  <si>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</si>
  <si>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</si>
  <si>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</si>
  <si>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</si>
  <si>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</si>
  <si>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</si>
  <si>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</si>
  <si>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</si>
  <si>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</si>
  <si>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</si>
  <si>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</si>
  <si>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</si>
  <si>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</si>
  <si>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</si>
  <si>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</si>
  <si>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</si>
  <si>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</si>
  <si>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</si>
  <si>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</si>
  <si>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</si>
  <si>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</si>
  <si>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</si>
  <si>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</si>
  <si>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</si>
  <si>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</si>
  <si>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</si>
  <si>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</si>
  <si>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</si>
  <si>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</si>
  <si>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</si>
  <si>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</si>
  <si>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</si>
  <si>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</si>
  <si>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</si>
  <si>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</si>
  <si>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</si>
  <si>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</si>
  <si>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</si>
  <si>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</si>
  <si>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</si>
  <si>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</si>
  <si>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</si>
  <si>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</si>
  <si>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</si>
  <si>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</si>
  <si>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</si>
  <si>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</si>
  <si>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</si>
  <si>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</si>
  <si>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</si>
  <si>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</si>
  <si>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</si>
  <si>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</si>
  <si>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</si>
  <si>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</si>
  <si>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</si>
  <si>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</si>
  <si>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</si>
  <si>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</si>
  <si>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</si>
  <si>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</si>
  <si>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</si>
  <si>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</si>
  <si>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</si>
  <si>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</si>
  <si>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</si>
  <si>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</si>
  <si>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</si>
  <si>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</si>
  <si>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</si>
  <si>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</si>
  <si>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</si>
  <si>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</si>
  <si>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</si>
  <si>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</si>
  <si>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</si>
  <si>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</si>
  <si>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</si>
  <si>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</si>
  <si>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</si>
  <si>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</si>
  <si>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</si>
  <si>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</si>
  <si>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</si>
  <si>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</si>
  <si>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</si>
  <si>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</si>
  <si>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</si>
  <si>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</si>
  <si>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</si>
  <si>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</si>
  <si>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</si>
  <si>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</si>
  <si>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</si>
  <si>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</si>
  <si>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</si>
  <si>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</si>
  <si>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</si>
  <si>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</si>
  <si>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</si>
  <si>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</si>
  <si>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</si>
  <si>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</si>
  <si>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</si>
  <si>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</si>
  <si>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</si>
  <si>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</si>
  <si>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</si>
  <si>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</si>
  <si>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</si>
  <si>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</si>
  <si>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</si>
  <si>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</si>
  <si>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</si>
  <si>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</si>
  <si>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</si>
  <si>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</si>
  <si>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</si>
  <si>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</si>
  <si>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</si>
  <si>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</si>
  <si>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</si>
  <si>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</si>
  <si>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</si>
  <si>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</si>
  <si>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</si>
  <si>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</si>
  <si>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</si>
  <si>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</si>
  <si>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</si>
  <si>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</si>
  <si>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</si>
  <si>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</si>
  <si>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</si>
  <si>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</si>
  <si>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</si>
  <si>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</si>
  <si>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</si>
  <si>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</si>
  <si>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</si>
  <si>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</si>
  <si>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</si>
  <si>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</si>
  <si>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</si>
  <si>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</si>
  <si>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</si>
  <si>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</si>
  <si>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</si>
  <si>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</si>
  <si>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</si>
  <si>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</si>
  <si>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</si>
  <si>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</si>
  <si>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</si>
  <si>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</si>
  <si>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</si>
  <si>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</si>
  <si>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</si>
  <si>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</si>
  <si>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</si>
  <si>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</si>
  <si>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</si>
  <si>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</si>
  <si>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</si>
  <si>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</si>
  <si>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</si>
  <si>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</si>
  <si>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</si>
  <si>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</si>
  <si>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</si>
  <si>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</si>
  <si>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</si>
  <si>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</si>
  <si>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</si>
  <si>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</si>
  <si>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</si>
  <si>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</si>
  <si>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</si>
  <si>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</si>
  <si>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</si>
  <si>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</si>
  <si>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</si>
  <si>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</si>
  <si>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</si>
  <si>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</si>
  <si>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</si>
  <si>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</si>
  <si>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</si>
  <si>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</si>
  <si>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</si>
  <si>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</si>
  <si>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</si>
  <si>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</si>
  <si>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</si>
  <si>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</si>
  <si>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</si>
  <si>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</si>
  <si>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</si>
  <si>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</si>
  <si>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</si>
  <si>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</si>
  <si>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</si>
  <si>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</si>
  <si>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</si>
  <si>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</si>
  <si>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</si>
  <si>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</si>
  <si>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</si>
  <si>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</si>
  <si>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</si>
  <si>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</si>
  <si>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</si>
  <si>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</si>
  <si>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</si>
  <si>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</si>
  <si>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</si>
  <si>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</si>
  <si>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</si>
  <si>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</si>
  <si>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</si>
  <si>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</si>
  <si>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</si>
  <si>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</si>
  <si>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</si>
  <si>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</si>
  <si>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</si>
  <si>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</si>
  <si>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</si>
  <si>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</si>
  <si>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</si>
  <si>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</si>
  <si>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</si>
  <si>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</si>
  <si>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</si>
  <si>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</si>
  <si>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</si>
  <si>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</si>
  <si>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</si>
  <si>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</si>
  <si>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</si>
  <si>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</si>
  <si>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</si>
  <si>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</si>
  <si>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</si>
  <si>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</si>
  <si>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</si>
  <si>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</si>
  <si>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</si>
  <si>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</si>
  <si>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</si>
  <si>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</si>
  <si>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</si>
  <si>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</si>
  <si>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</si>
  <si>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</si>
  <si>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</si>
  <si>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</si>
  <si>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</si>
  <si>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</si>
  <si>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</si>
  <si>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</si>
  <si>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</si>
  <si>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</si>
  <si>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</si>
  <si>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</si>
  <si>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</si>
  <si>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</si>
  <si>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</si>
  <si>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</si>
  <si>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</si>
  <si>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</si>
  <si>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</si>
  <si>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</si>
  <si>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</si>
  <si>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</si>
  <si>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</si>
  <si>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</si>
  <si>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</si>
  <si>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</si>
  <si>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</si>
  <si>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</si>
  <si>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</si>
  <si>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</si>
  <si>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</si>
  <si>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</si>
  <si>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</si>
  <si>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</si>
  <si>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</si>
  <si>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</si>
  <si>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</si>
  <si>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</si>
  <si>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</si>
  <si>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</si>
  <si>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</si>
  <si>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</si>
  <si>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</si>
  <si>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</si>
  <si>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</si>
  <si>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</si>
  <si>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</si>
  <si>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</si>
  <si>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</si>
  <si>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</si>
  <si>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</si>
  <si>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</si>
  <si>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</si>
  <si>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</si>
  <si>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</si>
  <si>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</si>
  <si>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</si>
  <si>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</si>
  <si>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</si>
  <si>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</si>
  <si>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</si>
  <si>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</si>
  <si>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</si>
  <si>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</si>
  <si>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</si>
  <si>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</si>
  <si>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</si>
  <si>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</si>
  <si>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</si>
  <si>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</si>
  <si>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</si>
  <si>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</si>
  <si>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</si>
  <si>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</si>
  <si>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</si>
  <si>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</si>
  <si>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</si>
  <si>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</si>
  <si>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</si>
  <si>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</si>
  <si>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</si>
  <si>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</si>
  <si>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</si>
  <si>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</si>
  <si>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</si>
  <si>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</si>
  <si>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</si>
  <si>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</si>
  <si>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</si>
  <si>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</si>
  <si>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</si>
  <si>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</si>
  <si>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</si>
  <si>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</si>
  <si>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</si>
  <si>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</si>
  <si>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</si>
  <si>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</si>
  <si>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</si>
  <si>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</si>
  <si>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</si>
  <si>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</si>
  <si>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</si>
  <si>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</si>
  <si>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</si>
  <si>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</si>
  <si>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</si>
  <si>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</si>
  <si>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</si>
  <si>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</si>
  <si>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</si>
  <si>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</si>
  <si>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</si>
  <si>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</si>
  <si>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</si>
  <si>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</si>
  <si>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</si>
  <si>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</si>
  <si>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</si>
  <si>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</si>
  <si>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</si>
  <si>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</si>
  <si>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</si>
  <si>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</si>
  <si>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</si>
  <si>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</si>
  <si>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</si>
  <si>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</si>
  <si>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</si>
  <si>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</si>
  <si>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</si>
  <si>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</si>
  <si>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</si>
  <si>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</si>
  <si>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</si>
  <si>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</si>
  <si>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</si>
  <si>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</si>
  <si>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</si>
  <si>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</si>
  <si>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</si>
  <si>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</si>
  <si>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</si>
  <si>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</si>
  <si>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</si>
  <si>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</si>
  <si>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</si>
  <si>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</si>
  <si>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</si>
  <si>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</si>
  <si>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</si>
  <si>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</si>
  <si>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</si>
  <si>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</si>
  <si>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</si>
  <si>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</si>
  <si>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</si>
  <si>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</si>
  <si>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</si>
  <si>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</si>
  <si>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</si>
  <si>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</si>
  <si>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</si>
  <si>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</si>
  <si>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</si>
  <si>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</si>
  <si>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</si>
  <si>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</si>
  <si>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</si>
  <si>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</si>
  <si>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</si>
  <si>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</si>
  <si>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</si>
  <si>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</si>
  <si>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</si>
  <si>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</si>
  <si>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</si>
  <si>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</si>
  <si>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</si>
  <si>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</si>
  <si>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</si>
  <si>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</si>
  <si>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</si>
  <si>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</si>
  <si>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</si>
  <si>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</si>
  <si>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</si>
  <si>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</si>
  <si>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</si>
  <si>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</si>
  <si>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</si>
  <si>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</si>
  <si>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</si>
  <si>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</si>
  <si>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</si>
  <si>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</si>
  <si>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</si>
  <si>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</si>
  <si>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</si>
  <si>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</si>
  <si>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</si>
  <si>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</si>
  <si>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</si>
  <si>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</si>
  <si>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</si>
  <si>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</si>
  <si>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</si>
  <si>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</si>
  <si>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</si>
  <si>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</si>
  <si>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</si>
  <si>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</si>
  <si>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</si>
  <si>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</si>
  <si>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</si>
  <si>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</si>
  <si>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</si>
  <si>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</si>
  <si>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</si>
  <si>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</si>
  <si>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</si>
  <si>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</si>
  <si>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</si>
  <si>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</si>
  <si>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</si>
  <si>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</si>
  <si>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</si>
  <si>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</si>
  <si>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</si>
  <si>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</si>
  <si>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</si>
  <si>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</si>
  <si>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</si>
  <si>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</si>
  <si>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</si>
  <si>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</si>
  <si>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</si>
  <si>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</si>
  <si>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</si>
  <si>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</si>
  <si>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</si>
  <si>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</si>
  <si>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</si>
  <si>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</si>
  <si>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</si>
  <si>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</si>
  <si>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</si>
  <si>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</si>
  <si>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</si>
  <si>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</si>
  <si>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</si>
  <si>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</si>
  <si>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</si>
  <si>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</si>
  <si>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</si>
  <si>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</si>
  <si>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</si>
  <si>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</si>
  <si>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</si>
  <si>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</si>
  <si>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</si>
  <si>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</si>
  <si>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</si>
  <si>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</si>
  <si>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</si>
  <si>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</si>
  <si>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</si>
  <si>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</si>
  <si>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</si>
  <si>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</si>
  <si>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</si>
  <si>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</si>
  <si>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</si>
  <si>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</si>
  <si>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</si>
  <si>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</si>
  <si>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</si>
  <si>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</si>
  <si>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</si>
  <si>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</si>
  <si>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</si>
  <si>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</si>
  <si>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</si>
  <si>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</si>
  <si>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</si>
  <si>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</si>
  <si>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</si>
  <si>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</si>
  <si>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</si>
  <si>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</si>
  <si>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</si>
  <si>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</si>
  <si>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</si>
  <si>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</si>
  <si>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</si>
  <si>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</si>
  <si>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</si>
  <si>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</si>
  <si>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</si>
  <si>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</si>
  <si>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</si>
  <si>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</si>
  <si>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</si>
  <si>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</si>
  <si>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</si>
  <si>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</si>
  <si>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</si>
  <si>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</si>
  <si>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</si>
  <si>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</si>
  <si>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</si>
  <si>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</si>
  <si>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</si>
  <si>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</si>
  <si>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</si>
  <si>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</si>
  <si>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</si>
  <si>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</si>
  <si>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</si>
  <si>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</si>
  <si>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</si>
  <si>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</si>
  <si>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</si>
  <si>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</si>
  <si>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</si>
  <si>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</si>
  <si>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</si>
  <si>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</si>
  <si>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</si>
  <si>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</si>
  <si>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</si>
  <si>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</si>
  <si>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</si>
  <si>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</si>
  <si>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</si>
  <si>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</si>
  <si>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</si>
  <si>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</si>
  <si>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</si>
  <si>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</si>
  <si>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</si>
  <si>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</si>
  <si>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</si>
  <si>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</si>
  <si>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</si>
  <si>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</si>
  <si>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</si>
  <si>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</si>
  <si>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</si>
  <si>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</si>
  <si>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</si>
  <si>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</si>
  <si>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</si>
  <si>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</si>
  <si>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</si>
  <si>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</si>
  <si>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</si>
  <si>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</si>
  <si>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</si>
  <si>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</si>
  <si>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</si>
  <si>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</si>
  <si>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</si>
  <si>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</si>
  <si>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</si>
  <si>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</si>
  <si>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</si>
  <si>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</si>
  <si>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</si>
  <si>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</si>
  <si>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</si>
  <si>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</si>
  <si>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</si>
  <si>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</si>
  <si>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</si>
  <si>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</si>
  <si>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</si>
  <si>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</si>
  <si>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</si>
  <si>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</si>
  <si>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</si>
  <si>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</si>
  <si>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</si>
  <si>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</si>
  <si>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</si>
  <si>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</si>
  <si>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</si>
  <si>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</si>
  <si>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</si>
  <si>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</si>
  <si>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</si>
  <si>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</si>
  <si>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</si>
  <si>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</si>
  <si>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</si>
  <si>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</si>
  <si>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</si>
  <si>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</si>
  <si>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</si>
  <si>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</si>
  <si>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</si>
  <si>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</si>
  <si>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</si>
  <si>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</si>
  <si>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</si>
  <si>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</si>
  <si>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</si>
  <si>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</si>
  <si>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</si>
  <si>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</si>
  <si>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</si>
  <si>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</si>
  <si>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</si>
  <si>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</si>
  <si>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</si>
  <si>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</si>
  <si>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</si>
  <si>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</si>
  <si>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</si>
  <si>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</si>
  <si>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</si>
  <si>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</si>
  <si>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</si>
  <si>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</si>
  <si>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</si>
  <si>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</si>
  <si>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</si>
  <si>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</si>
  <si>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</si>
  <si>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</si>
  <si>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</si>
  <si>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</si>
  <si>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</si>
  <si>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</si>
  <si>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</si>
  <si>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</si>
  <si>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</si>
  <si>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</si>
  <si>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</si>
  <si>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</si>
  <si>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</si>
  <si>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</si>
  <si>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</si>
  <si>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</si>
  <si>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</si>
  <si>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</si>
  <si>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</si>
  <si>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</si>
  <si>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</si>
  <si>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</si>
  <si>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</si>
  <si>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</si>
  <si>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</si>
  <si>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</si>
  <si>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</si>
  <si>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</si>
  <si>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</si>
  <si>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</si>
  <si>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</si>
  <si>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</si>
  <si>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</si>
  <si>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</si>
  <si>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</si>
  <si>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</si>
  <si>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</si>
  <si>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</si>
  <si>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</si>
  <si>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</si>
  <si>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</si>
  <si>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</si>
  <si>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</si>
  <si>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</si>
  <si>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</si>
  <si>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</si>
  <si>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</si>
  <si>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</si>
  <si>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</si>
  <si>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</si>
  <si>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</si>
  <si>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</si>
  <si>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</si>
  <si>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</si>
  <si>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</si>
  <si>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</si>
  <si>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</si>
  <si>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</si>
  <si>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</si>
  <si>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</si>
  <si>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</si>
  <si>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</si>
  <si>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</si>
  <si>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</si>
  <si>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</si>
  <si>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</si>
  <si>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</si>
  <si>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</si>
  <si>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</si>
  <si>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</si>
  <si>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</si>
  <si>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</si>
  <si>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</si>
  <si>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</si>
  <si>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</si>
  <si>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</si>
  <si>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</si>
  <si>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</si>
  <si>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</si>
  <si>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</si>
  <si>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</si>
  <si>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</si>
  <si>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</si>
  <si>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</si>
  <si>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</si>
  <si>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</si>
  <si>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</si>
  <si>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</si>
  <si>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</si>
  <si>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</si>
  <si>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</si>
  <si>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</si>
  <si>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</si>
  <si>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</si>
  <si>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</si>
  <si>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</si>
  <si>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</si>
  <si>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</si>
  <si>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</si>
  <si>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</si>
  <si>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</si>
  <si>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</si>
  <si>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</si>
  <si>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</si>
  <si>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</si>
  <si>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</si>
  <si>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</si>
  <si>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</si>
  <si>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</si>
  <si>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</si>
  <si>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</si>
  <si>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</si>
  <si>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</si>
  <si>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</si>
  <si>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</si>
  <si>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</si>
  <si>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</si>
  <si>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</si>
  <si>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</si>
  <si>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</si>
  <si>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</si>
  <si>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</si>
  <si>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</si>
  <si>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</si>
  <si>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</si>
  <si>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</si>
  <si>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</si>
  <si>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</si>
  <si>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</si>
  <si>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</si>
  <si>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</si>
  <si>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</si>
  <si>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</si>
  <si>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</si>
  <si>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</si>
  <si>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</si>
  <si>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</si>
  <si>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</si>
  <si>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</si>
  <si>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</si>
  <si>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</si>
  <si>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</si>
  <si>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</si>
  <si>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</si>
  <si>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</si>
  <si>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</si>
  <si>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</si>
  <si>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</si>
  <si>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</si>
  <si>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</si>
  <si>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</si>
  <si>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</si>
  <si>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</si>
  <si>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</si>
  <si>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</si>
  <si>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</si>
  <si>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</si>
  <si>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</si>
  <si>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</si>
  <si>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</si>
  <si>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</si>
  <si>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</si>
  <si>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</si>
  <si>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</si>
  <si>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</si>
  <si>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</si>
  <si>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</si>
  <si>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</si>
  <si>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</si>
  <si>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</si>
  <si>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</si>
  <si>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</si>
  <si>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</si>
  <si>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</si>
  <si>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</si>
  <si>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</si>
  <si>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</si>
  <si>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</si>
  <si>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</si>
  <si>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</si>
  <si>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</si>
  <si>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</si>
  <si>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</si>
  <si>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</si>
  <si>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</si>
  <si>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</si>
  <si>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</si>
  <si>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</si>
  <si>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</si>
  <si>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</si>
  <si>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</si>
  <si>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</si>
  <si>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</si>
  <si>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</si>
  <si>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</si>
  <si>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</si>
  <si>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</si>
  <si>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</si>
  <si>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</si>
  <si>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</si>
  <si>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</si>
  <si>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</si>
  <si>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</si>
  <si>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</si>
  <si>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</si>
  <si>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</si>
  <si>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</si>
  <si>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</si>
  <si>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</si>
  <si>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</si>
  <si>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</si>
  <si>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</si>
  <si>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</si>
  <si>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</si>
  <si>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</si>
  <si>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</si>
  <si>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</si>
  <si>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</si>
  <si>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</si>
  <si>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</si>
  <si>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</si>
  <si>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</si>
  <si>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</si>
  <si>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</si>
  <si>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</si>
  <si>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</si>
  <si>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</si>
  <si>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</si>
  <si>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</si>
  <si>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</si>
  <si>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</si>
  <si>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</si>
  <si>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</si>
  <si>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</si>
  <si>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</si>
  <si>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</si>
  <si>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</si>
  <si>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</si>
  <si>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</si>
  <si>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</si>
  <si>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</si>
  <si>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</si>
  <si>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</si>
  <si>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</si>
  <si>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</si>
  <si>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</si>
  <si>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</si>
  <si>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</si>
  <si>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</si>
  <si>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</si>
  <si>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</si>
  <si>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</si>
  <si>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</si>
  <si>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</si>
  <si>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</si>
  <si>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</si>
  <si>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</si>
  <si>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</si>
  <si>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</si>
  <si>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</si>
  <si>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</si>
  <si>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</si>
  <si>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</si>
  <si>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</si>
  <si>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</si>
  <si>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</si>
  <si>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</si>
  <si>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</si>
  <si>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</si>
  <si>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</si>
  <si>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</si>
  <si>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</si>
  <si>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</si>
  <si>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</si>
  <si>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</si>
  <si>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</si>
  <si>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</si>
  <si>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</si>
  <si>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</si>
  <si>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</si>
  <si>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</si>
  <si>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</si>
  <si>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</si>
  <si>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</si>
  <si>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</si>
  <si>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</si>
  <si>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</si>
  <si>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</si>
  <si>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</si>
  <si>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</si>
  <si>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</si>
  <si>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</si>
  <si>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</si>
  <si>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</si>
  <si>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</si>
  <si>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</si>
  <si>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</si>
  <si>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</si>
  <si>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</si>
  <si>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</si>
  <si>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</si>
  <si>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</si>
  <si>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</si>
  <si>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</si>
  <si>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</si>
  <si>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</si>
  <si>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</si>
  <si>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</si>
  <si>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</si>
  <si>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</si>
  <si>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</si>
  <si>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</si>
  <si>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</si>
  <si>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</si>
  <si>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</si>
  <si>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</si>
  <si>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</si>
  <si>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</si>
  <si>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</si>
  <si>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</si>
  <si>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</si>
  <si>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</si>
  <si>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</si>
  <si>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</si>
  <si>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</si>
  <si>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</si>
  <si>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</si>
  <si>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</si>
  <si>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</si>
  <si>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</si>
  <si>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</si>
  <si>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</si>
  <si>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</si>
  <si>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</si>
  <si>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</si>
  <si>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</si>
  <si>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</si>
  <si>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</si>
  <si>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</si>
  <si>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</si>
  <si>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</si>
  <si>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</si>
  <si>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</si>
  <si>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</si>
  <si>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</si>
  <si>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</si>
  <si>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</si>
  <si>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</si>
  <si>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</si>
  <si>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</si>
  <si>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</si>
  <si>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</si>
  <si>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</si>
  <si>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</si>
  <si>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</si>
  <si>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</si>
  <si>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</si>
  <si>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</si>
  <si>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</si>
  <si>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</si>
  <si>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</si>
  <si>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</si>
  <si>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</si>
  <si>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</si>
  <si>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</si>
  <si>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</si>
  <si>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</si>
  <si>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</si>
  <si>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</si>
  <si>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</si>
  <si>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</si>
  <si>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</si>
  <si>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</si>
  <si>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</si>
  <si>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</si>
  <si>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</si>
  <si>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</si>
  <si>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</si>
  <si>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</si>
  <si>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</si>
  <si>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</si>
  <si>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</si>
  <si>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</si>
  <si>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</si>
  <si>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</si>
  <si>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</si>
  <si>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</si>
  <si>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</si>
  <si>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</si>
  <si>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</si>
  <si>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</si>
  <si>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</si>
  <si>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</si>
  <si>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</si>
  <si>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</si>
  <si>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</si>
  <si>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</si>
  <si>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</si>
  <si>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</si>
  <si>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</si>
  <si>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</si>
  <si>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</si>
  <si>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</si>
  <si>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</si>
  <si>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</si>
  <si>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</si>
  <si>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</si>
  <si>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</si>
  <si>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</si>
  <si>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</si>
  <si>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</si>
  <si>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</si>
  <si>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</si>
  <si>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</si>
  <si>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</si>
  <si>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</si>
  <si>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</si>
  <si>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</si>
  <si>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</si>
  <si>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</si>
  <si>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</si>
  <si>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</si>
  <si>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</si>
  <si>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</si>
  <si>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</si>
  <si>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</si>
  <si>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</si>
  <si>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</si>
  <si>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</si>
  <si>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</si>
  <si>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</si>
  <si>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</si>
  <si>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</si>
  <si>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</si>
  <si>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</si>
  <si>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</si>
  <si>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</si>
  <si>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</si>
  <si>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</si>
  <si>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</si>
  <si>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</si>
  <si>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</si>
  <si>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</si>
  <si>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</si>
  <si>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</si>
  <si>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</si>
  <si>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</si>
  <si>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</si>
  <si>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</si>
  <si>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</si>
  <si>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</si>
  <si>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</si>
  <si>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</si>
  <si>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</si>
  <si>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</si>
  <si>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</si>
  <si>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</si>
  <si>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</si>
  <si>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</si>
  <si>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</si>
  <si>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</si>
  <si>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</si>
  <si>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</si>
  <si>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</si>
  <si>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</si>
  <si>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</si>
  <si>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</si>
  <si>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</si>
  <si>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</si>
  <si>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</si>
  <si>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</si>
  <si>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</si>
  <si>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</si>
  <si>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</si>
  <si>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</si>
  <si>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</si>
  <si>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</si>
  <si>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</si>
  <si>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</si>
  <si>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</si>
  <si>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</si>
  <si>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</si>
  <si>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</si>
  <si>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</si>
  <si>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</si>
  <si>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</si>
  <si>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</si>
  <si>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</si>
  <si>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</si>
  <si>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</si>
  <si>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</si>
  <si>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</si>
  <si>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</si>
  <si>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</si>
  <si>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</si>
  <si>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</si>
  <si>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</si>
  <si>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</si>
  <si>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</si>
  <si>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</si>
  <si>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</si>
  <si>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</si>
  <si>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</si>
  <si>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</si>
  <si>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</si>
  <si>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</si>
  <si>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</si>
  <si>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</si>
  <si>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</si>
  <si>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</si>
  <si>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</si>
  <si>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</si>
  <si>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</si>
  <si>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</si>
  <si>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</si>
  <si>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</si>
  <si>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</si>
  <si>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</si>
  <si>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</si>
  <si>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</si>
  <si>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</si>
  <si>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</si>
  <si>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</si>
  <si>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</si>
  <si>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</si>
  <si>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</si>
  <si>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</si>
  <si>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</si>
  <si>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</si>
  <si>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</si>
  <si>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</si>
  <si>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</si>
  <si>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</si>
  <si>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</si>
  <si>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</si>
  <si>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</si>
  <si>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</si>
  <si>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</si>
  <si>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</si>
  <si>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</si>
  <si>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</si>
  <si>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</si>
  <si>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</si>
  <si>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</si>
  <si>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</si>
  <si>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</si>
  <si>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</si>
  <si>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</si>
  <si>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</si>
  <si>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</si>
  <si>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</si>
  <si>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</si>
  <si>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</si>
  <si>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</si>
  <si>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</si>
  <si>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</si>
  <si>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</si>
  <si>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</si>
  <si>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</si>
  <si>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</si>
  <si>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</si>
  <si>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</si>
  <si>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</si>
  <si>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</si>
  <si>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</si>
  <si>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</si>
  <si>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</si>
  <si>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</si>
  <si>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</si>
  <si>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</si>
  <si>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</si>
  <si>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</si>
  <si>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</si>
  <si>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</si>
  <si>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</si>
  <si>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</si>
  <si>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</si>
  <si>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</si>
  <si>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</si>
  <si>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</si>
  <si>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</si>
  <si>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</si>
  <si>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</si>
  <si>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</si>
  <si>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</si>
  <si>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</si>
  <si>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</si>
  <si>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</si>
  <si>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</si>
  <si>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</si>
  <si>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</si>
  <si>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</si>
  <si>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</si>
  <si>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</si>
  <si>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</si>
  <si>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</si>
  <si>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</si>
  <si>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</si>
  <si>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</si>
  <si>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</si>
  <si>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</si>
  <si>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</si>
  <si>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</si>
  <si>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</si>
  <si>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</si>
  <si>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</si>
  <si>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</si>
  <si>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</si>
  <si>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</si>
  <si>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</si>
  <si>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</si>
  <si>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</si>
  <si>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</si>
  <si>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</si>
  <si>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</si>
  <si>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</si>
  <si>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</si>
  <si>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</si>
  <si>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</si>
  <si>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</si>
  <si>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</si>
  <si>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</si>
  <si>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</si>
  <si>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</si>
  <si>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</si>
  <si>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</si>
  <si>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</si>
  <si>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</si>
  <si>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</si>
  <si>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</si>
  <si>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</si>
  <si>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</si>
  <si>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</si>
  <si>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</si>
  <si>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</si>
  <si>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</si>
  <si>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</si>
  <si>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</si>
  <si>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</si>
  <si>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</si>
  <si>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</si>
  <si>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</si>
  <si>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</si>
  <si>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</si>
  <si>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</si>
  <si>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</si>
  <si>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</si>
  <si>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</si>
  <si>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</si>
  <si>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</si>
  <si>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</si>
  <si>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</si>
  <si>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</si>
  <si>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</si>
  <si>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</si>
  <si>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</si>
  <si>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</si>
  <si>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</si>
  <si>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</si>
  <si>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</si>
  <si>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</si>
  <si>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</si>
  <si>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</si>
  <si>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</si>
  <si>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</si>
  <si>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</si>
  <si>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</si>
  <si>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</si>
  <si>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</si>
  <si>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</si>
  <si>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</si>
  <si>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</si>
  <si>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</si>
  <si>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</si>
  <si>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</si>
  <si>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</si>
  <si>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</si>
  <si>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</si>
  <si>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</si>
  <si>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</si>
  <si>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</si>
  <si>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</si>
  <si>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</si>
  <si>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</si>
  <si>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</si>
  <si>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</si>
  <si>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</si>
  <si>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</si>
  <si>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</si>
  <si>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</si>
  <si>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</si>
  <si>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</si>
  <si>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</si>
  <si>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</si>
  <si>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</si>
  <si>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</si>
  <si>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</si>
  <si>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</si>
  <si>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</si>
  <si>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</si>
  <si>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</si>
  <si>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</si>
  <si>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</si>
  <si>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</si>
  <si>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</si>
  <si>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</si>
  <si>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</si>
  <si>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</si>
  <si>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</si>
  <si>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</si>
  <si>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</si>
  <si>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</si>
  <si>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</si>
  <si>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</si>
  <si>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</si>
  <si>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</si>
  <si>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</si>
  <si>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</si>
  <si>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</si>
  <si>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</si>
  <si>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</si>
  <si>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</si>
  <si>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</si>
  <si>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</si>
  <si>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</si>
  <si>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</si>
  <si>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</si>
  <si>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</si>
  <si>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</si>
  <si>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</si>
  <si>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</si>
  <si>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</si>
  <si>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</si>
  <si>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</si>
  <si>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</si>
  <si>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</si>
  <si>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</si>
  <si>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</si>
  <si>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</si>
  <si>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</si>
  <si>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</si>
  <si>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</si>
  <si>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</si>
  <si>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</si>
  <si>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</si>
  <si>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</si>
  <si>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</si>
  <si>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</si>
  <si>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</si>
  <si>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</si>
  <si>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</si>
  <si>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</si>
  <si>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</si>
  <si>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</si>
  <si>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</si>
  <si>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</si>
  <si>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</si>
  <si>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</si>
  <si>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</si>
  <si>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</si>
  <si>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</si>
  <si>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</si>
  <si>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</si>
  <si>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</si>
  <si>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</si>
  <si>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</si>
  <si>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</si>
  <si>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</si>
  <si>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</si>
  <si>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</si>
  <si>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</si>
  <si>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</si>
  <si>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</si>
  <si>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</si>
  <si>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</si>
  <si>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</si>
  <si>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</si>
  <si>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</si>
  <si>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</si>
  <si>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</si>
  <si>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</si>
  <si>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</si>
  <si>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</si>
  <si>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</si>
  <si>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</si>
  <si>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</si>
  <si>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</si>
  <si>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</si>
  <si>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</si>
  <si>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</si>
  <si>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</si>
  <si>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</si>
  <si>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</si>
  <si>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</si>
  <si>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</si>
  <si>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</si>
  <si>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</si>
  <si>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</si>
  <si>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</si>
  <si>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</si>
  <si>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</si>
  <si>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</si>
  <si>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</si>
  <si>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</si>
  <si>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</si>
  <si>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</si>
  <si>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</si>
  <si>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</si>
  <si>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</si>
  <si>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</si>
  <si>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</si>
  <si>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</si>
  <si>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</si>
  <si>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</si>
  <si>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</si>
  <si>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</si>
  <si>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</si>
  <si>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</si>
  <si>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</si>
  <si>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</si>
  <si>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</si>
  <si>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</si>
  <si>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</si>
  <si>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</si>
  <si>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</si>
  <si>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</si>
  <si>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</si>
  <si>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</si>
  <si>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</si>
  <si>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</si>
  <si>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</si>
  <si>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</si>
  <si>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</si>
  <si>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</si>
  <si>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</si>
  <si>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</si>
  <si>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</si>
  <si>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</si>
  <si>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</si>
  <si>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</si>
  <si>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</si>
  <si>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</si>
  <si>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</si>
  <si>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</si>
  <si>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</si>
  <si>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</si>
  <si>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</si>
  <si>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</si>
  <si>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</si>
  <si>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</si>
  <si>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</si>
  <si>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</si>
  <si>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</si>
  <si>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</si>
  <si>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</si>
  <si>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</si>
  <si>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</si>
  <si>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</si>
  <si>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</si>
  <si>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</si>
  <si>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</si>
  <si>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</si>
  <si>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</si>
  <si>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</si>
  <si>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</si>
  <si>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</si>
  <si>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</si>
  <si>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</si>
  <si>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</si>
  <si>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</si>
  <si>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</si>
  <si>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</si>
  <si>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</si>
  <si>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</si>
  <si>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</si>
  <si>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</si>
  <si>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</si>
  <si>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</si>
  <si>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</si>
  <si>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</si>
  <si>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</si>
  <si>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</si>
  <si>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</si>
  <si>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</si>
  <si>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</si>
  <si>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</si>
  <si>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</si>
  <si>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</si>
  <si>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</si>
  <si>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</si>
  <si>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</si>
  <si>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</si>
  <si>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</si>
  <si>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</si>
  <si>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</si>
  <si>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</si>
  <si>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</si>
  <si>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</si>
  <si>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</si>
  <si>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</si>
  <si>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</si>
  <si>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</si>
  <si>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</si>
  <si>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</si>
  <si>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</si>
  <si>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</si>
  <si>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</si>
  <si>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</si>
  <si>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</si>
  <si>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</si>
  <si>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</si>
  <si>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</si>
  <si>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</si>
  <si>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</si>
  <si>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</si>
  <si>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</si>
  <si>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</si>
  <si>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</si>
  <si>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</si>
  <si>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</si>
  <si>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</si>
  <si>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</si>
  <si>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</si>
  <si>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</si>
  <si>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</si>
  <si>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</si>
  <si>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</si>
  <si>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</si>
  <si>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</si>
  <si>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</si>
  <si>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</si>
  <si>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</si>
  <si>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</si>
  <si>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</si>
  <si>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</si>
  <si>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</si>
  <si>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</si>
  <si>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</si>
  <si>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</si>
  <si>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</si>
  <si>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</si>
  <si>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</si>
  <si>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</si>
  <si>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</si>
  <si>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</si>
  <si>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</si>
  <si>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</si>
  <si>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</si>
  <si>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</si>
  <si>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</si>
  <si>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</si>
  <si>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</si>
  <si>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</si>
  <si>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</si>
  <si>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</si>
  <si>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</si>
  <si>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</si>
  <si>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</si>
  <si>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</si>
  <si>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</si>
  <si>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</si>
  <si>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</si>
  <si>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</si>
  <si>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</si>
  <si>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</si>
  <si>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</si>
  <si>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</si>
  <si>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</si>
  <si>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</si>
  <si>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</si>
  <si>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</si>
  <si>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</si>
  <si>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</si>
  <si>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</si>
  <si>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</si>
  <si>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</si>
  <si>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</si>
  <si>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</si>
  <si>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</si>
  <si>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</si>
  <si>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</si>
  <si>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</si>
  <si>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</si>
  <si>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</si>
  <si>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</si>
  <si>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</si>
  <si>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</si>
  <si>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</si>
  <si>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</si>
  <si>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</si>
  <si>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</si>
  <si>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</si>
  <si>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</si>
  <si>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</si>
  <si>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</si>
  <si>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</si>
  <si>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</si>
  <si>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</si>
  <si>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</si>
  <si>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</si>
  <si>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</si>
  <si>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</si>
  <si>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</si>
  <si>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</si>
  <si>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</si>
  <si>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</si>
  <si>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</si>
  <si>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</si>
  <si>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</si>
  <si>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</si>
  <si>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</si>
  <si>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</si>
  <si>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</si>
  <si>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</si>
  <si>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</si>
  <si>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</si>
  <si>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</si>
  <si>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</si>
  <si>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</si>
  <si>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</si>
  <si>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</si>
  <si>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</si>
  <si>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</si>
  <si>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</si>
  <si>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</si>
  <si>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</si>
  <si>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</si>
  <si>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</si>
  <si>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</si>
  <si>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</si>
  <si>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</si>
  <si>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</si>
  <si>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</si>
  <si>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</si>
  <si>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</si>
  <si>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</si>
  <si>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</si>
  <si>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</si>
  <si>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</si>
  <si>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</si>
  <si>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</si>
  <si>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</si>
  <si>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</si>
  <si>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</si>
  <si>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</si>
  <si>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</si>
  <si>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</si>
  <si>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</si>
  <si>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</si>
  <si>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</si>
  <si>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</si>
  <si>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</si>
  <si>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</si>
  <si>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</si>
  <si>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</si>
  <si>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</si>
  <si>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</si>
  <si>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</si>
  <si>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</si>
  <si>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</si>
  <si>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</si>
  <si>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</si>
  <si>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</si>
  <si>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</si>
  <si>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</si>
  <si>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</si>
  <si>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</si>
  <si>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</si>
  <si>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</si>
  <si>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</si>
  <si>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</si>
  <si>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</si>
  <si>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</si>
  <si>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</si>
  <si>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</si>
  <si>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</si>
  <si>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</si>
  <si>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</si>
  <si>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</si>
  <si>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</si>
  <si>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</si>
  <si>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</si>
  <si>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</si>
  <si>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</si>
  <si>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</si>
  <si>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</si>
  <si>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</si>
  <si>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</si>
  <si>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</si>
  <si>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</si>
  <si>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</si>
  <si>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</si>
  <si>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</si>
  <si>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</si>
  <si>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</si>
  <si>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</si>
  <si>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</si>
  <si>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</si>
  <si>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</si>
  <si>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</si>
  <si>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</si>
  <si>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</si>
  <si>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</si>
  <si>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</si>
  <si>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</si>
  <si>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</si>
  <si>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</si>
  <si>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</si>
  <si>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</si>
  <si>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</si>
  <si>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</si>
  <si>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</si>
  <si>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</si>
  <si>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</si>
  <si>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</si>
  <si>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</si>
  <si>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</si>
  <si>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</si>
  <si>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</si>
  <si>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</si>
  <si>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</si>
  <si>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</si>
  <si>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</si>
  <si>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</si>
  <si>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</si>
  <si>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</si>
  <si>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</si>
  <si>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</si>
  <si>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</si>
  <si>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</si>
  <si>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</si>
  <si>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</si>
  <si>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</si>
  <si>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</si>
  <si>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</si>
  <si>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</si>
  <si>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</si>
  <si>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</si>
  <si>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</si>
  <si>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</si>
  <si>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</si>
  <si>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</si>
  <si>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</si>
  <si>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</si>
  <si>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</si>
  <si>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</si>
  <si>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</si>
  <si>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</si>
  <si>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</si>
  <si>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</si>
  <si>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</si>
  <si>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</si>
  <si>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</si>
  <si>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</si>
  <si>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</si>
  <si>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</si>
  <si>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</si>
  <si>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</si>
  <si>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</si>
  <si>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</si>
  <si>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</si>
  <si>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</si>
  <si>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</si>
  <si>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</si>
  <si>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</si>
  <si>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</si>
  <si>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</si>
  <si>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</si>
  <si>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</si>
  <si>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</si>
  <si>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</si>
  <si>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</si>
  <si>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</si>
  <si>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</si>
  <si>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</si>
  <si>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</si>
  <si>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</si>
  <si>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</si>
  <si>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</si>
  <si>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</si>
  <si>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</si>
  <si>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</si>
  <si>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</si>
  <si>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</si>
  <si>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</si>
  <si>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</si>
  <si>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</si>
  <si>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</si>
  <si>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</si>
  <si>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</si>
  <si>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</si>
  <si>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</si>
  <si>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</si>
  <si>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</si>
  <si>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</si>
  <si>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</si>
  <si>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</si>
  <si>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</si>
  <si>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</si>
  <si>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</si>
  <si>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</si>
  <si>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</si>
  <si>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</si>
  <si>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</si>
  <si>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</si>
  <si>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</si>
  <si>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</si>
  <si>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</si>
  <si>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</si>
  <si>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</si>
  <si>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</si>
  <si>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</si>
  <si>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</si>
  <si>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</si>
  <si>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</si>
  <si>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</si>
  <si>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</si>
  <si>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</si>
  <si>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</si>
  <si>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</si>
  <si>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</si>
  <si>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</si>
  <si>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</si>
  <si>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</si>
  <si>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</si>
  <si>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</si>
  <si>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</si>
  <si>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</si>
  <si>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</si>
  <si>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</si>
  <si>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</si>
  <si>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</si>
  <si>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</si>
  <si>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</si>
  <si>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</si>
  <si>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</si>
  <si>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</si>
  <si>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</si>
  <si>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</si>
  <si>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</si>
  <si>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</si>
  <si>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</si>
  <si>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</si>
  <si>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</si>
  <si>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</si>
  <si>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</si>
  <si>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</si>
  <si>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</si>
  <si>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</si>
  <si>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</si>
  <si>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</si>
  <si>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</si>
  <si>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</si>
  <si>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</si>
  <si>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</si>
  <si>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</si>
  <si>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</si>
  <si>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</si>
  <si>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</si>
  <si>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</si>
  <si>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</si>
  <si>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</si>
  <si>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</si>
  <si>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</si>
  <si>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</si>
  <si>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</si>
  <si>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</si>
  <si>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</si>
  <si>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</si>
  <si>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</si>
  <si>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</si>
  <si>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</si>
  <si>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</si>
  <si>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</si>
  <si>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</si>
  <si>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</si>
  <si>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</si>
  <si>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</si>
  <si>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</si>
  <si>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</si>
  <si>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</si>
  <si>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</si>
  <si>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</si>
  <si>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</si>
  <si>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</si>
  <si>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</si>
  <si>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</si>
  <si>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</si>
  <si>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</si>
  <si>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</si>
  <si>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</si>
  <si>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</si>
  <si>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</si>
  <si>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</si>
  <si>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</si>
  <si>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</si>
  <si>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</si>
  <si>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</si>
  <si>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</si>
  <si>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</si>
  <si>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</si>
  <si>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</si>
  <si>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</si>
  <si>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</si>
  <si>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</si>
  <si>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</si>
  <si>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</si>
  <si>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</si>
  <si>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</si>
  <si>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</si>
  <si>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</si>
  <si>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</si>
  <si>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</si>
  <si>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</si>
  <si>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</si>
  <si>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</si>
  <si>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</si>
  <si>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</si>
  <si>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</si>
  <si>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</si>
  <si>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</si>
  <si>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</si>
  <si>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</si>
  <si>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</si>
  <si>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</si>
  <si>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</si>
  <si>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</si>
  <si>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</si>
  <si>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</si>
  <si>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</si>
  <si>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</si>
  <si>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</si>
  <si>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</si>
  <si>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</si>
  <si>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</si>
  <si>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</si>
  <si>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</si>
  <si>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</si>
  <si>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</si>
  <si>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</si>
  <si>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</si>
  <si>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</si>
  <si>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</si>
  <si>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</si>
  <si>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</si>
  <si>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</si>
  <si>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</si>
  <si>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</si>
  <si>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</si>
  <si>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</si>
  <si>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</si>
  <si>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</si>
  <si>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</si>
  <si>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</si>
  <si>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</si>
  <si>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</si>
  <si>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</si>
  <si>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</si>
  <si>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</si>
  <si>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</si>
  <si>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</si>
  <si>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</si>
  <si>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</si>
  <si>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</si>
  <si>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</si>
  <si>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</si>
  <si>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</si>
  <si>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</si>
  <si>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</si>
  <si>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</si>
  <si>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</si>
  <si>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</si>
  <si>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</si>
  <si>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</si>
  <si>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</si>
  <si>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</si>
  <si>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</si>
  <si>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</si>
  <si>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</si>
  <si>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</si>
  <si>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</si>
  <si>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</si>
  <si>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</si>
  <si>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</si>
  <si>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</si>
  <si>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</si>
  <si>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</si>
  <si>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</si>
  <si>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</si>
  <si>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</si>
  <si>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</si>
  <si>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</si>
  <si>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</si>
  <si>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</si>
  <si>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</si>
  <si>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</si>
  <si>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</si>
  <si>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</si>
  <si>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</si>
  <si>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</si>
  <si>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</si>
  <si>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</si>
  <si>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</si>
  <si>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</si>
  <si>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</si>
  <si>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</si>
  <si>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</si>
  <si>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</si>
  <si>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</si>
  <si>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</si>
  <si>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</si>
  <si>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</si>
  <si>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</si>
  <si>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</si>
  <si>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</si>
  <si>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</si>
  <si>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</si>
  <si>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</si>
  <si>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</si>
  <si>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</si>
  <si>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</si>
  <si>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</si>
  <si>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</si>
  <si>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</si>
  <si>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</si>
  <si>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</si>
  <si>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</si>
  <si>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</si>
  <si>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</si>
  <si>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</si>
  <si>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</si>
  <si>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</si>
  <si>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</si>
  <si>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</si>
  <si>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</si>
  <si>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</si>
  <si>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</si>
  <si>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</si>
  <si>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</si>
  <si>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</si>
  <si>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</si>
  <si>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</si>
  <si>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</si>
  <si>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</si>
  <si>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</si>
  <si>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</si>
  <si>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</si>
  <si>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</si>
  <si>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</si>
  <si>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</si>
  <si>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</si>
  <si>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</si>
  <si>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</si>
  <si>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</si>
  <si>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</si>
  <si>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</si>
  <si>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</si>
  <si>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</si>
  <si>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</si>
  <si>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</si>
  <si>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</si>
  <si>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</si>
  <si>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</si>
  <si>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</si>
  <si>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</si>
  <si>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</si>
  <si>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</si>
  <si>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</si>
  <si>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</si>
  <si>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</si>
  <si>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</si>
  <si>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</si>
  <si>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</si>
  <si>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</si>
  <si>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</si>
  <si>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</si>
  <si>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</si>
  <si>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</si>
  <si>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</si>
  <si>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</si>
  <si>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</si>
  <si>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</si>
  <si>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</si>
  <si>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</si>
  <si>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</si>
  <si>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</si>
  <si>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</si>
  <si>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</si>
  <si>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</si>
  <si>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</si>
  <si>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</si>
  <si>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</si>
  <si>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</si>
  <si>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</si>
  <si>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</si>
  <si>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</si>
  <si>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</si>
  <si>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</si>
  <si>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</si>
  <si>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</si>
  <si>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</si>
  <si>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</si>
  <si>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</si>
  <si>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</si>
  <si>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</si>
  <si>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</si>
  <si>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</si>
  <si>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</si>
  <si>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</si>
  <si>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</si>
  <si>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</si>
  <si>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</si>
  <si>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</si>
  <si>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</si>
  <si>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</si>
  <si>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</si>
  <si>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</si>
  <si>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</si>
  <si>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</si>
  <si>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</si>
  <si>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</si>
  <si>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</si>
  <si>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</si>
  <si>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</si>
  <si>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</si>
  <si>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</si>
  <si>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</si>
  <si>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</si>
  <si>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</si>
  <si>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</si>
  <si>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</si>
  <si>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</si>
  <si>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</si>
  <si>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</si>
  <si>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</si>
  <si>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</si>
  <si>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</si>
  <si>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</si>
  <si>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</si>
  <si>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</si>
  <si>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</si>
  <si>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</si>
  <si>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</si>
  <si>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</si>
  <si>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</si>
  <si>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</si>
  <si>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</si>
  <si>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</si>
  <si>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</si>
  <si>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</si>
  <si>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</si>
  <si>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</si>
  <si>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</si>
  <si>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</si>
  <si>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</si>
  <si>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</si>
  <si>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</si>
  <si>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</si>
  <si>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</si>
  <si>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</si>
  <si>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</si>
  <si>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</si>
  <si>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</si>
  <si>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</si>
  <si>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</si>
  <si>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</si>
  <si>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</si>
  <si>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</si>
  <si>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</si>
  <si>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</si>
  <si>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</si>
  <si>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</si>
  <si>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</si>
  <si>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</si>
  <si>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</si>
  <si>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</si>
  <si>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</si>
  <si>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</si>
  <si>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</si>
  <si>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</si>
  <si>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</si>
  <si>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</si>
  <si>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</si>
  <si>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</si>
  <si>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</si>
  <si>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</si>
  <si>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</si>
  <si>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</si>
  <si>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</si>
  <si>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</si>
  <si>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</si>
  <si>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</si>
  <si>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</si>
  <si>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</si>
  <si>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</si>
  <si>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</si>
  <si>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</si>
  <si>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</si>
  <si>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</si>
  <si>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</si>
  <si>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</si>
  <si>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</si>
  <si>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</si>
  <si>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</si>
  <si>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</si>
  <si>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</si>
  <si>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</si>
  <si>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</si>
  <si>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</si>
  <si>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</si>
  <si>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</si>
  <si>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</si>
  <si>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</si>
  <si>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</si>
  <si>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</si>
  <si>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</si>
  <si>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</si>
  <si>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</si>
  <si>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</si>
  <si>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</si>
  <si>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</si>
  <si>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</si>
  <si>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</si>
  <si>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</si>
  <si>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</si>
  <si>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</si>
  <si>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</si>
  <si>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</si>
  <si>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</si>
  <si>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</si>
  <si>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</si>
  <si>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</si>
  <si>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</si>
  <si>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</si>
  <si>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</si>
  <si>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</si>
  <si>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</si>
  <si>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</si>
  <si>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</si>
  <si>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</si>
  <si>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</si>
  <si>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</si>
  <si>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</si>
  <si>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</si>
  <si>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</si>
  <si>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</si>
  <si>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</si>
  <si>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</si>
  <si>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</si>
  <si>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</si>
  <si>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</si>
  <si>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</si>
  <si>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</si>
  <si>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</si>
  <si>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</si>
  <si>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</si>
  <si>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</si>
  <si>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</si>
  <si>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</si>
  <si>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</si>
  <si>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</si>
  <si>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</si>
  <si>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</si>
  <si>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</si>
  <si>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</si>
  <si>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</si>
  <si>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</si>
  <si>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</si>
  <si>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</si>
  <si>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</si>
  <si>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</si>
  <si>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</si>
  <si>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</si>
  <si>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</si>
  <si>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</si>
  <si>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</si>
  <si>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</si>
  <si>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</si>
  <si>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</si>
  <si>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</si>
  <si>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</si>
  <si>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</si>
  <si>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</si>
  <si>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</si>
  <si>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</si>
  <si>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</si>
  <si>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</si>
  <si>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</si>
  <si>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</si>
  <si>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</si>
  <si>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</si>
  <si>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</si>
  <si>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</si>
  <si>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</si>
  <si>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</si>
  <si>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</si>
  <si>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</si>
  <si>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</si>
  <si>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</si>
  <si>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</si>
  <si>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</si>
  <si>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</si>
  <si>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</si>
  <si>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</si>
  <si>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</si>
  <si>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</si>
  <si>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</si>
  <si>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</si>
  <si>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</si>
  <si>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</si>
  <si>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</si>
  <si>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</si>
  <si>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</si>
  <si>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</si>
  <si>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</si>
  <si>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</si>
  <si>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</si>
  <si>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</si>
  <si>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</si>
  <si>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</si>
  <si>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</si>
  <si>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</si>
  <si>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</si>
  <si>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</si>
  <si>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</si>
  <si>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</si>
  <si>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</si>
  <si>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</si>
  <si>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</si>
  <si>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</si>
  <si>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</si>
  <si>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</si>
  <si>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</si>
  <si>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</si>
  <si>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</si>
  <si>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</si>
  <si>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</si>
  <si>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</si>
  <si>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</si>
  <si>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</si>
  <si>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</si>
  <si>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</si>
  <si>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</si>
  <si>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</si>
  <si>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</si>
  <si>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</si>
  <si>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</si>
  <si>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</si>
  <si>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</si>
  <si>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</si>
  <si>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</si>
  <si>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</si>
  <si>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</si>
  <si>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</si>
  <si>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</si>
  <si>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</si>
  <si>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</si>
  <si>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</si>
  <si>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</si>
  <si>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</si>
  <si>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</si>
  <si>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</si>
  <si>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</si>
  <si>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</si>
  <si>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</si>
  <si>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</si>
  <si>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</si>
  <si>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</si>
  <si>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</si>
  <si>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</si>
  <si>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</si>
  <si>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</si>
  <si>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</si>
  <si>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</si>
  <si>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</si>
  <si>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</si>
  <si>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</si>
  <si>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</si>
  <si>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</si>
  <si>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</si>
  <si>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</si>
  <si>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</si>
  <si>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</si>
  <si>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</si>
  <si>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</si>
  <si>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</si>
  <si>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</si>
  <si>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</si>
  <si>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</si>
  <si>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</si>
  <si>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</si>
  <si>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</si>
  <si>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</si>
  <si>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</si>
  <si>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</si>
  <si>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</si>
  <si>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</si>
  <si>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</si>
  <si>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</si>
  <si>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</si>
  <si>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</si>
  <si>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</si>
  <si>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</si>
  <si>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</si>
  <si>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</si>
  <si>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</si>
  <si>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</si>
  <si>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</si>
  <si>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</si>
  <si>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</si>
  <si>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</si>
  <si>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</si>
  <si>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</si>
  <si>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</si>
  <si>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</si>
  <si>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</si>
  <si>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</si>
  <si>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</si>
  <si>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</si>
  <si>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</si>
  <si>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</si>
  <si>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</si>
  <si>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</si>
  <si>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</si>
  <si>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</si>
  <si>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</si>
  <si>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</si>
  <si>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</si>
  <si>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</si>
  <si>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</si>
  <si>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</si>
  <si>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</si>
  <si>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</si>
  <si>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</si>
  <si>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</si>
  <si>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</si>
  <si>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</si>
  <si>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</si>
  <si>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</si>
  <si>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</si>
  <si>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</si>
  <si>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</si>
  <si>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</si>
  <si>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</si>
  <si>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</si>
  <si>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</si>
  <si>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</si>
  <si>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</si>
  <si>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</si>
  <si>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</si>
  <si>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</si>
  <si>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</si>
  <si>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</si>
  <si>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</si>
  <si>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</si>
  <si>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</si>
  <si>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</si>
  <si>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</si>
  <si>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</si>
  <si>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</si>
  <si>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</si>
  <si>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</si>
  <si>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</si>
  <si>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</si>
  <si>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</si>
  <si>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</si>
  <si>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</si>
  <si>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</si>
  <si>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</si>
  <si>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</si>
  <si>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</si>
  <si>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</si>
  <si>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</si>
  <si>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</si>
  <si>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</si>
  <si>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</si>
  <si>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</si>
  <si>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</si>
  <si>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</si>
  <si>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</si>
  <si>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</si>
  <si>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</si>
  <si>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</si>
  <si>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</si>
  <si>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</si>
  <si>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</si>
  <si>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</si>
  <si>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</si>
  <si>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</si>
  <si>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</si>
  <si>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</si>
  <si>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</si>
  <si>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</si>
  <si>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</si>
  <si>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</si>
  <si>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</si>
  <si>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</si>
  <si>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</si>
  <si>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</si>
  <si>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</si>
  <si>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</si>
  <si>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</si>
  <si>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</si>
  <si>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</si>
  <si>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</si>
  <si>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</si>
  <si>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</si>
  <si>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</si>
  <si>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</si>
  <si>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</si>
  <si>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</si>
  <si>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</si>
  <si>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</si>
  <si>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</si>
  <si>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</si>
  <si>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</si>
  <si>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</si>
  <si>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</si>
  <si>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</si>
  <si>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</si>
  <si>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</si>
  <si>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</si>
  <si>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</si>
  <si>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</si>
  <si>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</si>
  <si>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</si>
  <si>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</si>
  <si>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</si>
  <si>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</si>
  <si>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</si>
  <si>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</si>
  <si>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</si>
  <si>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</si>
  <si>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</si>
  <si>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</si>
  <si>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</si>
  <si>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</si>
  <si>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</si>
  <si>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</si>
  <si>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</si>
  <si>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</si>
  <si>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</si>
  <si>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</si>
  <si>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</si>
  <si>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</si>
  <si>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</si>
  <si>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</si>
  <si>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</si>
  <si>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</si>
  <si>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</si>
  <si>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</si>
  <si>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</si>
  <si>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</si>
  <si>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</si>
  <si>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</si>
  <si>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</si>
  <si>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</si>
  <si>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</si>
  <si>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</si>
  <si>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</si>
  <si>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</si>
  <si>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</si>
  <si>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</si>
  <si>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</si>
  <si>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</si>
  <si>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</si>
  <si>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</si>
  <si>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</si>
  <si>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</si>
  <si>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</si>
  <si>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</si>
  <si>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</si>
  <si>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</si>
  <si>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</si>
  <si>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</si>
  <si>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</si>
  <si>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</si>
  <si>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</si>
  <si>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</si>
  <si>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</si>
  <si>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</si>
  <si>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</si>
  <si>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</si>
  <si>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</si>
  <si>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</si>
  <si>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</si>
  <si>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</si>
  <si>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</si>
  <si>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</si>
  <si>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</si>
  <si>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</si>
  <si>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</si>
  <si>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</si>
  <si>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</si>
  <si>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</si>
  <si>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</si>
  <si>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</si>
  <si>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</si>
  <si>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</si>
  <si>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</si>
  <si>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</si>
  <si>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</si>
  <si>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</si>
  <si>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</si>
  <si>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</si>
  <si>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</si>
  <si>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</si>
  <si>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</si>
  <si>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</si>
  <si>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</si>
  <si>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</si>
  <si>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</si>
  <si>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</si>
  <si>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</si>
  <si>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</si>
  <si>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</si>
  <si>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</si>
  <si>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</si>
  <si>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</si>
  <si>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</si>
  <si>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</si>
  <si>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</si>
  <si>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</si>
  <si>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</si>
  <si>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</si>
  <si>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</si>
  <si>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</si>
  <si>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</si>
  <si>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</si>
  <si>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</si>
  <si>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</si>
  <si>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</si>
  <si>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</si>
  <si>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</si>
  <si>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</si>
  <si>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</si>
  <si>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</si>
  <si>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</si>
  <si>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</si>
  <si>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</si>
  <si>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</si>
  <si>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</si>
  <si>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</si>
  <si>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</si>
  <si>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</si>
  <si>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</si>
  <si>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</si>
  <si>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</si>
  <si>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</si>
  <si>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</si>
  <si>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</si>
  <si>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</si>
  <si>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</si>
  <si>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</si>
  <si>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</si>
  <si>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</si>
  <si>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</si>
  <si>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</si>
  <si>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</si>
  <si>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</si>
  <si>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</si>
  <si>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</si>
  <si>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</si>
  <si>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</si>
  <si>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</si>
  <si>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</si>
  <si>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</si>
  <si>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</si>
  <si>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</si>
  <si>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</si>
  <si>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</si>
  <si>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</si>
  <si>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</si>
  <si>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</si>
  <si>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</si>
  <si>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</si>
  <si>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</si>
  <si>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</si>
  <si>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</si>
  <si>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</si>
  <si>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</si>
  <si>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</si>
  <si>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</si>
  <si>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</si>
  <si>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</si>
  <si>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</si>
  <si>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</si>
  <si>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</si>
  <si>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</si>
  <si>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</si>
  <si>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</si>
  <si>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</si>
  <si>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</si>
  <si>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</si>
  <si>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</si>
  <si>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</si>
  <si>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</si>
  <si>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</si>
  <si>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</si>
  <si>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</si>
  <si>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</si>
  <si>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</si>
  <si>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</si>
  <si>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</si>
  <si>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</si>
  <si>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</si>
  <si>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</si>
  <si>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</si>
  <si>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</si>
  <si>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</si>
  <si>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</si>
  <si>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</si>
  <si>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</si>
  <si>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</si>
  <si>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</si>
  <si>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</si>
  <si>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</si>
  <si>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</si>
  <si>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</si>
  <si>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</si>
  <si>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</si>
  <si>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</si>
  <si>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</si>
  <si>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</si>
  <si>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</si>
  <si>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</si>
  <si>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</si>
  <si>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</si>
  <si>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</si>
  <si>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</si>
  <si>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</si>
  <si>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</si>
  <si>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</si>
  <si>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</si>
  <si>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</si>
  <si>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</si>
  <si>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</si>
  <si>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</si>
  <si>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</si>
  <si>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</si>
  <si>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</si>
  <si>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</si>
  <si>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</si>
  <si>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</si>
  <si>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</si>
  <si>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</si>
  <si>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</si>
  <si>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</si>
  <si>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</si>
  <si>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</si>
  <si>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</si>
  <si>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</si>
  <si>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</si>
  <si>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</si>
  <si>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</si>
  <si>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</si>
  <si>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</si>
  <si>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</si>
  <si>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</si>
  <si>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</si>
  <si>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</si>
  <si>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</si>
  <si>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</si>
  <si>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</si>
  <si>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</si>
  <si>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</si>
  <si>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</si>
  <si>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</si>
  <si>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</si>
  <si>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</si>
  <si>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</si>
  <si>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</si>
  <si>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</si>
  <si>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</si>
  <si>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</si>
  <si>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</si>
  <si>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</si>
  <si>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</si>
  <si>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</si>
  <si>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</si>
  <si>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</si>
  <si>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</si>
  <si>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</si>
  <si>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</si>
  <si>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</si>
  <si>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</si>
  <si>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</si>
  <si>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</si>
  <si>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</si>
  <si>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</si>
  <si>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</si>
  <si>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</si>
  <si>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</si>
  <si>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</si>
  <si>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</si>
  <si>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</si>
  <si>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</si>
  <si>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</si>
  <si>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</si>
  <si>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</si>
  <si>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</si>
  <si>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</si>
  <si>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</si>
  <si>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</si>
  <si>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</si>
  <si>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</si>
  <si>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</si>
  <si>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</si>
  <si>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</si>
  <si>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</si>
  <si>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</si>
  <si>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</si>
  <si>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</si>
  <si>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</si>
  <si>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</si>
  <si>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</si>
  <si>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</si>
  <si>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</si>
  <si>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</si>
  <si>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</si>
  <si>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</si>
  <si>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</si>
  <si>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</si>
  <si>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</si>
  <si>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</si>
  <si>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</si>
  <si>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</si>
  <si>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</si>
  <si>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</si>
  <si>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</si>
  <si>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</si>
  <si>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</si>
  <si>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</si>
  <si>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</si>
  <si>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</si>
  <si>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</si>
  <si>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</si>
  <si>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</si>
  <si>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</si>
  <si>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</si>
  <si>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</si>
  <si>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</si>
  <si>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</si>
  <si>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</si>
  <si>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</si>
  <si>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</si>
  <si>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</si>
  <si>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</si>
  <si>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</si>
  <si>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</si>
  <si>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</si>
  <si>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</si>
  <si>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</si>
  <si>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</si>
  <si>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</si>
  <si>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</si>
  <si>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</si>
  <si>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</si>
  <si>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</si>
  <si>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</si>
  <si>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</si>
  <si>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</si>
  <si>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</si>
  <si>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</si>
  <si>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</si>
  <si>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</si>
  <si>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</si>
  <si>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</si>
  <si>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</si>
  <si>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</si>
  <si>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</si>
  <si>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</si>
  <si>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</si>
  <si>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</si>
  <si>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</si>
  <si>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</si>
  <si>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</si>
  <si>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</si>
  <si>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</si>
  <si>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</si>
  <si>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</si>
  <si>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</si>
  <si>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</si>
  <si>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</si>
  <si>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</si>
  <si>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</si>
  <si>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</si>
  <si>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</si>
  <si>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</si>
  <si>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</si>
  <si>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</si>
  <si>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</si>
  <si>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</si>
  <si>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</si>
  <si>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</si>
  <si>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</si>
  <si>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</si>
  <si>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</si>
  <si>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</si>
  <si>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</si>
  <si>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</si>
  <si>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</si>
  <si>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</si>
  <si>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</si>
  <si>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</si>
  <si>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</si>
  <si>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</si>
  <si>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</si>
  <si>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</si>
  <si>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</si>
  <si>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</si>
  <si>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</si>
  <si>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</si>
  <si>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</si>
  <si>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</si>
  <si>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</si>
  <si>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</si>
  <si>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</si>
  <si>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</si>
  <si>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</si>
  <si>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</si>
  <si>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</si>
  <si>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</si>
  <si>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</si>
  <si>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</si>
  <si>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</si>
  <si>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</si>
  <si>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</si>
  <si>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</si>
  <si>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</si>
  <si>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</si>
  <si>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</si>
  <si>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</si>
  <si>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</si>
  <si>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</si>
  <si>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</si>
  <si>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</si>
  <si>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</si>
  <si>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</si>
  <si>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</si>
  <si>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</si>
  <si>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</si>
  <si>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</si>
  <si>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</si>
  <si>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</si>
  <si>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</si>
  <si>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</si>
  <si>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</si>
  <si>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</si>
  <si>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</si>
  <si>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</si>
  <si>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</si>
  <si>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</si>
  <si>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</si>
  <si>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</si>
  <si>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</si>
  <si>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</si>
  <si>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</si>
  <si>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</si>
  <si>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</si>
  <si>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</si>
  <si>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</si>
  <si>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</si>
  <si>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</si>
  <si>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</si>
  <si>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</si>
  <si>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</si>
  <si>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</si>
  <si>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</si>
  <si>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</si>
  <si>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</si>
  <si>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</si>
  <si>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</si>
  <si>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</si>
  <si>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</si>
  <si>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</si>
  <si>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</si>
  <si>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</si>
  <si>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</si>
  <si>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</si>
  <si>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</si>
  <si>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</si>
  <si>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</si>
  <si>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</si>
  <si>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</si>
  <si>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</si>
  <si>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</si>
  <si>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</si>
  <si>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</si>
  <si>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</si>
  <si>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</si>
  <si>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</si>
  <si>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</si>
  <si>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</si>
  <si>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</si>
  <si>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</si>
  <si>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</si>
  <si>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</si>
  <si>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</si>
  <si>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</si>
  <si>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</si>
  <si>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</si>
  <si>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</si>
  <si>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</si>
  <si>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</si>
  <si>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</si>
  <si>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</si>
  <si>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</si>
  <si>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</si>
  <si>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</si>
  <si>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</si>
  <si>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</si>
  <si>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</si>
  <si>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</si>
  <si>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</si>
  <si>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</si>
  <si>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</si>
  <si>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</si>
  <si>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</si>
  <si>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</si>
  <si>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</si>
  <si>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</si>
  <si>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</si>
  <si>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</si>
  <si>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</si>
  <si>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</si>
  <si>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</si>
  <si>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</si>
  <si>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</si>
  <si>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</si>
  <si>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</si>
  <si>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</si>
  <si>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</si>
  <si>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</si>
  <si>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</si>
  <si>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</si>
  <si>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</si>
  <si>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</si>
  <si>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</si>
  <si>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</si>
  <si>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</si>
  <si>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</si>
  <si>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</si>
  <si>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</si>
  <si>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</si>
  <si>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</si>
  <si>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</si>
  <si>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</si>
  <si>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</si>
  <si>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</si>
  <si>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</si>
  <si>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</si>
  <si>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</si>
  <si>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</si>
  <si>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</si>
  <si>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</si>
  <si>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</si>
  <si>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</si>
  <si>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</si>
  <si>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</si>
  <si>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</si>
  <si>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</si>
  <si>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</si>
  <si>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</si>
  <si>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</si>
  <si>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</si>
  <si>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</si>
  <si>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</si>
  <si>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</si>
  <si>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</si>
  <si>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</si>
  <si>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</si>
  <si>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</si>
  <si>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</si>
  <si>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</si>
  <si>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</si>
  <si>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</si>
  <si>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</si>
  <si>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</si>
  <si>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</si>
  <si>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</si>
  <si>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</si>
  <si>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</si>
  <si>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</si>
  <si>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</si>
  <si>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</si>
  <si>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</si>
  <si>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</si>
  <si>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</si>
  <si>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</si>
  <si>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</si>
  <si>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</si>
  <si>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</si>
  <si>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</si>
  <si>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</si>
  <si>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</si>
  <si>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</si>
  <si>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</si>
  <si>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</si>
  <si>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</si>
  <si>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</si>
  <si>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</si>
  <si>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</si>
  <si>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</si>
  <si>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</si>
  <si>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</si>
  <si>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</si>
  <si>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</si>
  <si>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</si>
  <si>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</si>
  <si>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</si>
  <si>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</si>
  <si>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</si>
  <si>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</si>
  <si>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</si>
  <si>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</si>
  <si>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</si>
  <si>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</si>
  <si>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</si>
  <si>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</si>
  <si>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</si>
  <si>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</si>
  <si>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</si>
  <si>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</si>
  <si>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</si>
  <si>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</si>
  <si>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</si>
  <si>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</si>
  <si>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</si>
  <si>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</si>
  <si>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</si>
  <si>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</si>
  <si>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</si>
  <si>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</si>
  <si>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</si>
  <si>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</si>
  <si>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</si>
  <si>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</si>
  <si>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</si>
  <si>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</si>
  <si>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</si>
  <si>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</si>
  <si>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</si>
  <si>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</si>
  <si>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</si>
  <si>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</si>
  <si>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</si>
  <si>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</si>
  <si>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</si>
  <si>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</si>
  <si>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</si>
  <si>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</si>
  <si>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</si>
  <si>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</si>
  <si>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</si>
  <si>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</si>
  <si>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</si>
  <si>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</si>
  <si>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</si>
  <si>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</si>
  <si>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</si>
  <si>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</si>
  <si>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</si>
  <si>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</si>
  <si>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</si>
  <si>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</si>
  <si>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</si>
  <si>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</si>
  <si>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</si>
  <si>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</si>
  <si>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</si>
  <si>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</si>
  <si>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</si>
  <si>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</si>
  <si>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</si>
  <si>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</si>
  <si>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</si>
  <si>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</si>
  <si>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</si>
  <si>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</si>
  <si>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</si>
  <si>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</si>
  <si>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</si>
  <si>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</si>
  <si>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</si>
  <si>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</si>
  <si>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</si>
  <si>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</si>
  <si>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</si>
  <si>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</si>
  <si>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</si>
  <si>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</si>
  <si>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</si>
  <si>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</si>
  <si>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</si>
  <si>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</si>
  <si>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</si>
  <si>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</si>
  <si>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</si>
  <si>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</si>
  <si>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</si>
  <si>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</si>
  <si>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</si>
  <si>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</si>
  <si>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</si>
  <si>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</si>
  <si>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</si>
  <si>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</si>
  <si>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</si>
  <si>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</si>
  <si>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</si>
  <si>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</si>
  <si>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</si>
  <si>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</si>
  <si>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</si>
  <si>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</si>
  <si>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</si>
  <si>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</si>
  <si>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</si>
  <si>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</si>
  <si>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</si>
  <si>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</si>
  <si>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</si>
  <si>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</si>
  <si>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</si>
  <si>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</si>
  <si>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</si>
  <si>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</si>
  <si>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</si>
  <si>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</si>
  <si>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</si>
  <si>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</si>
  <si>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</si>
  <si>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</si>
  <si>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</si>
  <si>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</si>
  <si>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</si>
  <si>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</si>
  <si>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</si>
  <si>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</si>
  <si>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</si>
  <si>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</si>
  <si>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</si>
  <si>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</si>
  <si>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</si>
  <si>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</si>
  <si>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</si>
  <si>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</si>
  <si>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</si>
  <si>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</si>
  <si>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</si>
  <si>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</si>
  <si>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</si>
  <si>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</si>
  <si>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</si>
  <si>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</si>
  <si>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</si>
  <si>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</si>
  <si>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</si>
  <si>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</si>
  <si>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</si>
  <si>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</si>
  <si>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</si>
  <si>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</si>
  <si>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</si>
  <si>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</si>
  <si>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</si>
  <si>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</si>
  <si>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</si>
  <si>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</si>
  <si>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</si>
  <si>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</si>
  <si>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</si>
  <si>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</si>
  <si>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</si>
  <si>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</si>
  <si>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</si>
  <si>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</si>
  <si>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</si>
  <si>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</si>
  <si>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</si>
  <si>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</si>
  <si>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</si>
  <si>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</si>
  <si>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</si>
  <si>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</si>
  <si>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</si>
  <si>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</si>
  <si>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</si>
  <si>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</si>
  <si>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</si>
  <si>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</si>
  <si>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</si>
  <si>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</si>
  <si>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</si>
  <si>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</si>
  <si>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</si>
  <si>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</si>
  <si>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</si>
  <si>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</si>
  <si>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</si>
  <si>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</si>
  <si>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</si>
  <si>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</si>
  <si>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</si>
  <si>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</si>
  <si>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</si>
  <si>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</si>
  <si>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</si>
  <si>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</si>
  <si>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</si>
  <si>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</si>
  <si>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</si>
  <si>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</si>
  <si>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</si>
  <si>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</si>
  <si>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</si>
  <si>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</si>
  <si>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</si>
  <si>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</si>
  <si>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</si>
  <si>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</si>
  <si>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</si>
  <si>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</si>
  <si>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</si>
  <si>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</si>
  <si>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</si>
  <si>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</si>
  <si>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</si>
  <si>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</si>
  <si>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</si>
  <si>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</si>
  <si>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</si>
  <si>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</si>
  <si>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</si>
  <si>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</si>
  <si>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</si>
  <si>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</si>
  <si>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</si>
  <si>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</si>
  <si>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</si>
  <si>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</si>
  <si>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</si>
  <si>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</si>
  <si>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</si>
  <si>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</si>
  <si>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</si>
  <si>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</si>
  <si>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</si>
  <si>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</si>
  <si>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</si>
  <si>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</si>
  <si>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</si>
  <si>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</si>
  <si>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</si>
  <si>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</si>
  <si>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</si>
  <si>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</si>
  <si>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</si>
  <si>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</si>
  <si>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</si>
  <si>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</si>
  <si>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</si>
  <si>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</si>
  <si>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</si>
  <si>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</si>
  <si>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</si>
  <si>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</si>
  <si>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</si>
  <si>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</si>
  <si>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</si>
  <si>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</si>
  <si>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</si>
  <si>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</si>
  <si>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</si>
  <si>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</si>
  <si>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</si>
  <si>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</si>
  <si>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</si>
  <si>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</si>
  <si>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</si>
  <si>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</si>
  <si>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</si>
  <si>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</si>
  <si>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</si>
  <si>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</si>
  <si>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</si>
  <si>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</si>
  <si>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</si>
  <si>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</si>
  <si>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</si>
  <si>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</si>
  <si>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</si>
  <si>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</si>
  <si>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</si>
  <si>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</si>
  <si>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</si>
  <si>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</si>
  <si>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</si>
  <si>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</si>
  <si>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</si>
  <si>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</si>
  <si>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</si>
  <si>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</si>
  <si>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</si>
  <si>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</si>
  <si>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</si>
  <si>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</si>
  <si>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</si>
  <si>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</si>
  <si>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</si>
  <si>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</si>
  <si>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</si>
  <si>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</si>
  <si>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</si>
  <si>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</si>
  <si>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</si>
  <si>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</si>
  <si>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</si>
  <si>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</si>
  <si>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</si>
  <si>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</si>
  <si>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</si>
  <si>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</si>
  <si>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</si>
  <si>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</si>
  <si>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</si>
  <si>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</si>
  <si>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</si>
  <si>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</si>
  <si>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</si>
  <si>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</si>
  <si>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</si>
  <si>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</si>
  <si>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</si>
  <si>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</si>
  <si>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</si>
  <si>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</si>
  <si>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</si>
  <si>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</si>
  <si>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</si>
  <si>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</si>
  <si>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</si>
  <si>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</si>
  <si>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</si>
  <si>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</si>
  <si>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</si>
  <si>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</si>
  <si>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</si>
  <si>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</si>
  <si>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</si>
  <si>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</si>
  <si>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</si>
  <si>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</si>
  <si>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</si>
  <si>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</si>
  <si>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</si>
  <si>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</si>
  <si>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</si>
  <si>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</si>
  <si>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</si>
  <si>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</si>
  <si>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</si>
  <si>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</si>
  <si>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</si>
  <si>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</si>
  <si>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</si>
  <si>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</si>
  <si>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</si>
  <si>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</si>
  <si>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</si>
  <si>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</si>
  <si>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</si>
  <si>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</si>
  <si>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</si>
  <si>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</si>
  <si>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</si>
  <si>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</si>
  <si>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</si>
  <si>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</si>
  <si>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</si>
  <si>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</si>
  <si>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</si>
  <si>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</si>
  <si>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</si>
  <si>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</si>
  <si>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</si>
  <si>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</si>
  <si>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</si>
  <si>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</si>
  <si>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</si>
  <si>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</si>
  <si>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</si>
  <si>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</si>
  <si>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</si>
  <si>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</si>
  <si>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</si>
  <si>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</si>
  <si>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</si>
  <si>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</si>
  <si>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</si>
  <si>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</si>
  <si>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</si>
  <si>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</si>
  <si>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</si>
  <si>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</si>
  <si>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</si>
  <si>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</si>
  <si>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</si>
  <si>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</si>
  <si>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</si>
  <si>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</si>
  <si>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</si>
  <si>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</si>
  <si>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</si>
  <si>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</si>
  <si>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</si>
  <si>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</si>
  <si>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</si>
  <si>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</si>
  <si>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</si>
  <si>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</si>
  <si>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</si>
  <si>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</si>
  <si>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</si>
  <si>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</si>
  <si>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</si>
  <si>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</si>
  <si>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</si>
  <si>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</si>
  <si>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</si>
  <si>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</si>
  <si>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</si>
  <si>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</si>
  <si>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</si>
  <si>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</si>
  <si>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</si>
  <si>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</si>
  <si>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</si>
  <si>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</si>
  <si>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</si>
  <si>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</si>
  <si>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</si>
  <si>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</si>
  <si>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</si>
  <si>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</si>
  <si>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</si>
  <si>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</si>
  <si>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</si>
  <si>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</si>
  <si>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</si>
  <si>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</si>
  <si>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</si>
  <si>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</si>
  <si>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</si>
  <si>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</si>
  <si>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</si>
  <si>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</si>
  <si>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</si>
  <si>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</si>
  <si>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</si>
  <si>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</si>
  <si>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</si>
  <si>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</si>
  <si>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</si>
  <si>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</si>
  <si>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</si>
  <si>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</si>
  <si>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</si>
  <si>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</si>
  <si>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</si>
  <si>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</si>
  <si>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</si>
  <si>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</si>
  <si>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</si>
  <si>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</si>
  <si>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</si>
  <si>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</si>
  <si>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</si>
  <si>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</si>
  <si>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</si>
  <si>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</si>
  <si>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</si>
  <si>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</si>
  <si>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</si>
  <si>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</si>
  <si>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</si>
  <si>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</si>
  <si>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</si>
  <si>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</si>
  <si>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</si>
  <si>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</si>
  <si>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</si>
  <si>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</si>
  <si>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</si>
  <si>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</si>
  <si>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</si>
  <si>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</si>
  <si>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</si>
  <si>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</si>
  <si>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</si>
  <si>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</si>
  <si>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</si>
  <si>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</si>
  <si>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</si>
  <si>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</si>
  <si>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</si>
  <si>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</si>
  <si>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</si>
  <si>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</si>
  <si>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</si>
  <si>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</si>
  <si>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</si>
  <si>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</si>
  <si>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</si>
  <si>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</si>
  <si>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</si>
  <si>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</si>
  <si>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</si>
  <si>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</si>
  <si>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</si>
  <si>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</si>
  <si>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</si>
  <si>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</si>
  <si>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</si>
  <si>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</si>
  <si>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</si>
  <si>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</si>
  <si>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</si>
  <si>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</si>
  <si>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</si>
  <si>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</si>
  <si>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</si>
  <si>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</si>
  <si>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</si>
  <si>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</si>
  <si>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</si>
  <si>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</si>
  <si>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</si>
  <si>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</si>
  <si>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</si>
  <si>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</si>
  <si>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</si>
  <si>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</si>
  <si>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</si>
  <si>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</si>
  <si>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</si>
  <si>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</si>
  <si>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</si>
  <si>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</si>
  <si>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</si>
  <si>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</si>
  <si>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</si>
  <si>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</si>
  <si>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</si>
  <si>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</si>
  <si>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</si>
  <si>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</si>
  <si>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</si>
  <si>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</si>
  <si>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</si>
  <si>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</si>
  <si>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</si>
  <si>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</si>
  <si>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</si>
  <si>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</si>
  <si>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</si>
  <si>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</si>
  <si>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</si>
  <si>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</si>
  <si>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</si>
  <si>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</si>
  <si>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</si>
  <si>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</si>
  <si>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</si>
  <si>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</si>
  <si>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</si>
  <si>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</si>
  <si>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</si>
  <si>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</si>
  <si>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</si>
  <si>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</si>
  <si>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</si>
  <si>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</si>
  <si>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</si>
  <si>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</si>
  <si>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</si>
  <si>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</si>
  <si>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</si>
  <si>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</si>
  <si>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</si>
  <si>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</si>
  <si>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</si>
  <si>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</si>
  <si>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</si>
  <si>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</si>
  <si>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</si>
  <si>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</si>
  <si>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</si>
  <si>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</si>
  <si>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</si>
  <si>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</si>
  <si>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</si>
  <si>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</si>
  <si>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</si>
  <si>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</si>
  <si>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</si>
  <si>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</si>
  <si>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</si>
  <si>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</si>
  <si>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</si>
  <si>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</si>
  <si>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</si>
  <si>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</si>
  <si>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</si>
  <si>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</si>
  <si>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</si>
  <si>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</si>
  <si>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</si>
  <si>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</si>
  <si>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</si>
  <si>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</si>
  <si>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</si>
  <si>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</si>
  <si>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</si>
  <si>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</si>
  <si>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</si>
  <si>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</si>
  <si>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</si>
  <si>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</si>
  <si>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</si>
  <si>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</si>
  <si>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</si>
  <si>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</si>
  <si>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</si>
  <si>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</si>
  <si>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</si>
  <si>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</si>
  <si>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</si>
  <si>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</si>
  <si>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</si>
  <si>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</si>
  <si>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</si>
  <si>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</si>
  <si>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</si>
  <si>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</si>
  <si>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</si>
  <si>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</si>
  <si>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</si>
  <si>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</si>
  <si>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</si>
  <si>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</si>
  <si>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</si>
  <si>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</si>
  <si>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</si>
  <si>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</si>
  <si>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</si>
  <si>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</si>
  <si>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</si>
  <si>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</si>
  <si>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</si>
  <si>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</si>
  <si>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</si>
  <si>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</si>
  <si>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</si>
  <si>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</si>
  <si>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</si>
  <si>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</si>
  <si>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</si>
  <si>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</si>
  <si>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</si>
  <si>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</si>
  <si>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</si>
  <si>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</si>
  <si>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</si>
  <si>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</si>
  <si>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</si>
  <si>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</si>
  <si>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</si>
  <si>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</si>
  <si>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</si>
  <si>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</si>
  <si>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</si>
  <si>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</si>
  <si>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</si>
  <si>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</si>
  <si>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</si>
  <si>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</si>
  <si>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</si>
  <si>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</si>
  <si>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</si>
  <si>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</si>
  <si>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</si>
  <si>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</si>
  <si>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</si>
  <si>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</si>
  <si>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</si>
  <si>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</si>
  <si>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</si>
  <si>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</si>
  <si>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</si>
  <si>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</si>
  <si>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</si>
  <si>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</si>
  <si>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</si>
  <si>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</si>
  <si>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</si>
  <si>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</si>
  <si>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</si>
  <si>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</si>
  <si>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</si>
  <si>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</si>
  <si>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</si>
  <si>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</si>
  <si>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</si>
  <si>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</si>
  <si>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</si>
  <si>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</si>
  <si>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</si>
  <si>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</si>
  <si>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</si>
  <si>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</si>
  <si>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</si>
  <si>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</si>
  <si>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</si>
  <si>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</si>
  <si>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</si>
  <si>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</si>
  <si>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</si>
  <si>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</si>
  <si>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</si>
  <si>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</si>
  <si>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</si>
  <si>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</si>
  <si>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</si>
  <si>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</si>
  <si>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</si>
  <si>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</si>
  <si>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</si>
  <si>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</si>
  <si>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</si>
  <si>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</si>
  <si>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</si>
  <si>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</si>
  <si>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</si>
  <si>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</si>
  <si>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</si>
  <si>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</si>
  <si>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</si>
  <si>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</si>
  <si>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</si>
  <si>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</si>
  <si>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</si>
  <si>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</si>
  <si>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</si>
  <si>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</si>
  <si>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</si>
  <si>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</si>
  <si>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</si>
  <si>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</si>
  <si>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</si>
  <si>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</si>
  <si>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</si>
  <si>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</si>
  <si>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</si>
  <si>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</si>
  <si>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</si>
  <si>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</si>
  <si>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</si>
  <si>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</si>
  <si>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</si>
  <si>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</si>
  <si>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</si>
  <si>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</si>
  <si>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</si>
  <si>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</si>
  <si>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</si>
  <si>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</si>
  <si>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</si>
  <si>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</si>
  <si>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</si>
  <si>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</si>
  <si>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</si>
  <si>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</si>
  <si>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</si>
  <si>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</si>
  <si>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</si>
  <si>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</si>
  <si>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</si>
  <si>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</si>
  <si>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</si>
  <si>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</si>
  <si>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</si>
  <si>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</si>
  <si>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</si>
  <si>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</si>
  <si>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</si>
  <si>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</si>
  <si>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</si>
  <si>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</si>
  <si>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</si>
  <si>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</si>
  <si>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</si>
  <si>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</si>
  <si>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</si>
  <si>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</si>
  <si>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</si>
  <si>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</si>
  <si>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</si>
  <si>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</si>
  <si>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</si>
  <si>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</si>
  <si>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</si>
  <si>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</si>
  <si>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</si>
  <si>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</si>
  <si>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</si>
  <si>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</si>
  <si>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</si>
  <si>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</si>
  <si>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</si>
  <si>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</si>
  <si>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</si>
  <si>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</si>
  <si>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</si>
  <si>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</si>
  <si>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</si>
  <si>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</si>
  <si>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</si>
  <si>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</si>
  <si>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</si>
  <si>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</si>
  <si>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</si>
  <si>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</si>
  <si>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</si>
  <si>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</si>
  <si>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</si>
  <si>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</si>
  <si>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</si>
  <si>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</si>
  <si>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</si>
  <si>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</si>
  <si>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</si>
  <si>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</si>
  <si>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</si>
  <si>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</si>
  <si>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</si>
  <si>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</si>
  <si>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</si>
  <si>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</si>
  <si>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</si>
  <si>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</si>
  <si>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</si>
  <si>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</si>
  <si>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</si>
  <si>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</si>
  <si>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</si>
  <si>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</si>
  <si>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</si>
  <si>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</si>
  <si>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</si>
  <si>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</si>
  <si>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</si>
  <si>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</si>
  <si>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</si>
  <si>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</si>
  <si>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</si>
  <si>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</si>
  <si>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</si>
  <si>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</si>
  <si>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</si>
  <si>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</si>
  <si>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</si>
  <si>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</si>
  <si>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</si>
  <si>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</si>
  <si>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</si>
  <si>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</si>
  <si>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</si>
  <si>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</si>
  <si>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</si>
  <si>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</si>
  <si>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</si>
  <si>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</si>
  <si>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</si>
  <si>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</si>
  <si>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</si>
  <si>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</si>
  <si>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</si>
  <si>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</si>
  <si>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</si>
  <si>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</si>
  <si>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</si>
  <si>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</si>
  <si>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</si>
  <si>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</si>
  <si>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</si>
  <si>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</si>
  <si>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</si>
  <si>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</si>
  <si>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</si>
  <si>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</si>
  <si>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</si>
  <si>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</si>
  <si>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</si>
  <si>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</si>
  <si>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</si>
  <si>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</si>
  <si>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</si>
  <si>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</si>
  <si>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</si>
  <si>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</si>
  <si>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</si>
  <si>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</si>
  <si>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</si>
  <si>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</si>
  <si>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</si>
  <si>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</si>
  <si>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</si>
  <si>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</si>
  <si>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</si>
  <si>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</si>
  <si>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</si>
  <si>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</si>
  <si>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</si>
  <si>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</si>
  <si>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</si>
  <si>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</si>
  <si>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</si>
  <si>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</si>
  <si>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</si>
  <si>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</si>
  <si>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</si>
  <si>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</si>
  <si>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</si>
  <si>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</si>
  <si>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</si>
  <si>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</si>
  <si>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</si>
  <si>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</si>
  <si>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</si>
  <si>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</si>
  <si>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</si>
  <si>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</si>
  <si>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</si>
  <si>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</si>
  <si>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</si>
  <si>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</si>
  <si>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</si>
  <si>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</si>
  <si>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</si>
  <si>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</si>
  <si>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</si>
  <si>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</si>
  <si>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</si>
  <si>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</si>
  <si>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</si>
  <si>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</si>
  <si>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</si>
  <si>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</si>
  <si>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</si>
  <si>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</si>
  <si>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</si>
  <si>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</si>
  <si>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</si>
  <si>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</si>
  <si>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</si>
  <si>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</si>
  <si>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</si>
  <si>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</si>
  <si>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</si>
  <si>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</si>
  <si>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</si>
  <si>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</si>
  <si>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</si>
  <si>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</si>
  <si>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</si>
  <si>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</si>
  <si>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</si>
  <si>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</si>
  <si>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</si>
  <si>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</si>
  <si>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</si>
  <si>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</si>
  <si>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</si>
  <si>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</si>
  <si>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</si>
  <si>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</si>
  <si>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</si>
  <si>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</si>
  <si>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</si>
  <si>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</si>
  <si>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</si>
  <si>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</si>
  <si>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</si>
  <si>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</si>
  <si>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</si>
  <si>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</si>
  <si>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</si>
  <si>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</si>
  <si>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</si>
  <si>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</si>
  <si>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</si>
  <si>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</si>
  <si>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</si>
  <si>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</si>
  <si>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</si>
  <si>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</si>
  <si>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</si>
  <si>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</si>
  <si>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</si>
  <si>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</si>
  <si>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</si>
  <si>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</si>
  <si>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</si>
  <si>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</si>
  <si>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</si>
  <si>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</si>
  <si>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</si>
  <si>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</si>
  <si>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</si>
  <si>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</si>
  <si>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</si>
  <si>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</si>
  <si>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</si>
  <si>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</si>
  <si>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</si>
  <si>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</si>
  <si>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</si>
  <si>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</si>
  <si>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</si>
  <si>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</si>
  <si>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</si>
  <si>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</si>
  <si>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</si>
  <si>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</si>
  <si>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</si>
  <si>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</si>
  <si>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</si>
  <si>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</si>
  <si>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</si>
  <si>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</si>
  <si>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</si>
  <si>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</si>
  <si>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</si>
  <si>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</si>
  <si>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</si>
  <si>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</si>
  <si>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</si>
  <si>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</si>
  <si>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</si>
  <si>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</si>
  <si>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</si>
  <si>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</si>
  <si>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</si>
  <si>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</si>
  <si>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</si>
  <si>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</si>
  <si>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</si>
  <si>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</si>
  <si>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</si>
  <si>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</si>
  <si>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</si>
  <si>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</si>
  <si>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</si>
  <si>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</si>
  <si>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</si>
  <si>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</si>
  <si>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</si>
  <si>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</si>
  <si>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</si>
  <si>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</si>
  <si>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</si>
  <si>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</si>
  <si>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</si>
  <si>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</si>
  <si>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</si>
  <si>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</si>
  <si>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</si>
  <si>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</si>
  <si>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</si>
  <si>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</si>
  <si>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</si>
  <si>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</si>
  <si>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</si>
  <si>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</si>
  <si>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</si>
  <si>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</si>
  <si>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</si>
  <si>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</si>
  <si>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</si>
  <si>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</si>
  <si>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</si>
  <si>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</si>
  <si>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</si>
  <si>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</si>
  <si>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</si>
  <si>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</si>
  <si>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</si>
  <si>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</si>
  <si>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</si>
  <si>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</si>
  <si>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</si>
  <si>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</si>
  <si>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</si>
  <si>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</si>
  <si>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</si>
  <si>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</si>
  <si>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</si>
  <si>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</si>
  <si>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</si>
  <si>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</si>
  <si>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</si>
  <si>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</si>
  <si>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</si>
  <si>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</si>
  <si>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</si>
  <si>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</si>
  <si>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</si>
  <si>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</si>
  <si>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</si>
  <si>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</si>
  <si>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</si>
  <si>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</si>
  <si>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</si>
  <si>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</si>
  <si>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</si>
  <si>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</si>
  <si>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</si>
  <si>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</si>
  <si>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</si>
  <si>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</si>
  <si>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</si>
  <si>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</si>
  <si>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</si>
  <si>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</si>
  <si>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</si>
  <si>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</si>
  <si>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</si>
  <si>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</si>
  <si>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</si>
  <si>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</si>
  <si>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</si>
  <si>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</si>
  <si>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</si>
  <si>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</si>
  <si>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</si>
  <si>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</si>
  <si>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</si>
  <si>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</si>
  <si>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</si>
  <si>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</si>
  <si>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</si>
  <si>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</si>
  <si>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</si>
  <si>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</si>
  <si>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</si>
  <si>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</si>
  <si>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</si>
  <si>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</si>
  <si>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</si>
  <si>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</si>
  <si>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</si>
  <si>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</si>
  <si>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</si>
  <si>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</si>
  <si>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</si>
  <si>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</si>
  <si>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</si>
  <si>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</si>
  <si>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</si>
  <si>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</si>
  <si>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</si>
  <si>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</si>
  <si>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</si>
  <si>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</si>
  <si>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</si>
  <si>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</si>
  <si>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</si>
  <si>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</si>
  <si>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</si>
  <si>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</si>
  <si>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</si>
  <si>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</si>
  <si>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</si>
  <si>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</si>
  <si>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</si>
  <si>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</si>
  <si>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</si>
  <si>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</si>
  <si>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</si>
  <si>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</si>
  <si>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</si>
  <si>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</si>
  <si>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</si>
  <si>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</si>
  <si>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</si>
  <si>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</si>
  <si>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</si>
  <si>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</si>
  <si>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</si>
  <si>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</si>
  <si>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</si>
  <si>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</si>
  <si>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</si>
  <si>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</si>
  <si>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</si>
  <si>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</si>
  <si>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</si>
  <si>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</si>
  <si>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</si>
  <si>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</si>
  <si>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</si>
  <si>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</si>
  <si>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</si>
  <si>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</si>
  <si>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</si>
  <si>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</si>
  <si>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</si>
  <si>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</si>
  <si>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</si>
  <si>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</si>
  <si>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</si>
  <si>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</si>
  <si>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</si>
  <si>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</si>
  <si>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</si>
  <si>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</si>
  <si>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</si>
  <si>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</si>
  <si>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</si>
  <si>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</si>
  <si>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</si>
  <si>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</si>
  <si>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</si>
  <si>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</si>
  <si>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</si>
  <si>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</si>
  <si>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</si>
  <si>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</si>
  <si>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</si>
  <si>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</si>
  <si>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</si>
  <si>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</si>
  <si>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</si>
  <si>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</si>
  <si>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</si>
  <si>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</si>
  <si>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</si>
  <si>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</si>
  <si>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</si>
  <si>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</si>
  <si>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</si>
  <si>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</si>
  <si>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</si>
  <si>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</si>
  <si>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</si>
  <si>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</si>
  <si>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</si>
  <si>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</si>
  <si>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</si>
  <si>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</si>
  <si>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</si>
  <si>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</si>
  <si>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</si>
  <si>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</si>
  <si>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</si>
  <si>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</si>
  <si>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</si>
  <si>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</si>
  <si>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</si>
  <si>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</si>
  <si>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</si>
  <si>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</si>
  <si>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</si>
  <si>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</si>
  <si>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</si>
  <si>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</si>
  <si>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</si>
  <si>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</si>
  <si>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</si>
  <si>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</si>
  <si>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</si>
  <si>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</si>
  <si>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</si>
  <si>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</si>
  <si>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</si>
  <si>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</si>
  <si>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</si>
  <si>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</si>
  <si>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</si>
  <si>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</si>
  <si>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</si>
  <si>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</si>
  <si>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</si>
  <si>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</si>
  <si>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</si>
  <si>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</si>
  <si>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</si>
  <si>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</si>
  <si>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</si>
  <si>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</si>
  <si>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</si>
  <si>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</si>
  <si>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</si>
  <si>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</si>
  <si>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</si>
  <si>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</si>
  <si>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</si>
  <si>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</si>
  <si>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</si>
  <si>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</si>
  <si>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</si>
  <si>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</si>
  <si>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</si>
  <si>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</si>
  <si>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</si>
  <si>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</si>
  <si>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</si>
  <si>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</si>
  <si>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</si>
  <si>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</si>
  <si>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</si>
  <si>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</si>
  <si>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</si>
  <si>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</si>
  <si>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</si>
  <si>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</si>
  <si>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</si>
  <si>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</si>
  <si>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</si>
  <si>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</si>
  <si>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</si>
  <si>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</si>
  <si>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</si>
  <si>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</si>
  <si>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</si>
  <si>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</si>
  <si>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</si>
  <si>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</si>
  <si>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</si>
  <si>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</si>
  <si>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</si>
  <si>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</si>
  <si>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</si>
  <si>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</si>
  <si>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</si>
  <si>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</si>
  <si>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</si>
  <si>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</si>
  <si>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</si>
  <si>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</si>
  <si>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</si>
  <si>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</si>
  <si>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</si>
  <si>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</si>
  <si>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</si>
  <si>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</si>
  <si>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</si>
  <si>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</si>
  <si>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</si>
  <si>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</si>
  <si>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</si>
  <si>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</si>
  <si>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</si>
  <si>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</si>
  <si>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</si>
  <si>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</si>
  <si>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</si>
  <si>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</si>
  <si>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</si>
  <si>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</si>
  <si>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</si>
  <si>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</si>
  <si>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</si>
  <si>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</si>
  <si>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</si>
  <si>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</si>
  <si>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</si>
  <si>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</si>
  <si>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</si>
  <si>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</si>
  <si>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</si>
  <si>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</si>
  <si>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</si>
  <si>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</si>
  <si>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</si>
  <si>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</si>
  <si>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</si>
  <si>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</si>
  <si>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</si>
  <si>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</si>
  <si>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</si>
  <si>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</si>
  <si>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</si>
  <si>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</si>
  <si>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</si>
  <si>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</si>
  <si>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</si>
  <si>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</si>
  <si>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</si>
  <si>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</si>
  <si>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</si>
  <si>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</si>
  <si>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</si>
  <si>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</si>
  <si>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</si>
  <si>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</si>
  <si>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</si>
  <si>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</si>
  <si>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</si>
  <si>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</si>
  <si>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</si>
  <si>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</si>
  <si>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</si>
  <si>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</si>
  <si>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</si>
  <si>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</si>
  <si>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</si>
  <si>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</si>
  <si>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</si>
  <si>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</si>
  <si>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</si>
  <si>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</si>
  <si>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</si>
  <si>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</si>
  <si>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</si>
  <si>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</si>
  <si>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</si>
  <si>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</si>
  <si>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</si>
  <si>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</si>
  <si>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</si>
  <si>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</si>
  <si>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</si>
  <si>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</si>
  <si>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</si>
  <si>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</si>
  <si>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</si>
  <si>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</si>
  <si>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</si>
  <si>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</si>
  <si>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</si>
  <si>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</si>
  <si>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</si>
  <si>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</si>
  <si>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</si>
  <si>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</si>
  <si>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</si>
  <si>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</si>
  <si>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</si>
  <si>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</si>
  <si>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</si>
  <si>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</si>
  <si>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</si>
  <si>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</si>
  <si>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</si>
  <si>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</si>
  <si>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</si>
  <si>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</si>
  <si>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</si>
  <si>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</si>
  <si>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</si>
  <si>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</si>
  <si>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</si>
  <si>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</si>
  <si>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</si>
  <si>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</si>
  <si>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</si>
  <si>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</si>
  <si>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</si>
  <si>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</si>
  <si>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</si>
  <si>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</si>
  <si>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</si>
  <si>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</si>
  <si>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</si>
  <si>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</si>
  <si>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</si>
  <si>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</si>
  <si>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</si>
  <si>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</si>
  <si>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</si>
  <si>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</si>
  <si>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</si>
  <si>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</si>
  <si>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</si>
  <si>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</si>
  <si>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</si>
  <si>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</si>
  <si>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</si>
  <si>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</si>
  <si>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</si>
  <si>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</si>
  <si>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</si>
  <si>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</si>
  <si>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</si>
  <si>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</si>
  <si>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</si>
  <si>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</si>
  <si>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</si>
  <si>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</si>
  <si>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</si>
  <si>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</si>
  <si>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</si>
  <si>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</si>
  <si>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</si>
  <si>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</si>
  <si>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</si>
  <si>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</si>
  <si>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</si>
  <si>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</si>
  <si>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</si>
  <si>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</si>
  <si>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</si>
  <si>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</si>
  <si>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</si>
  <si>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</si>
  <si>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</si>
  <si>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</si>
  <si>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</si>
  <si>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</si>
  <si>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</si>
  <si>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</si>
  <si>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</si>
  <si>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</si>
  <si>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</si>
  <si>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</si>
  <si>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</si>
  <si>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</si>
  <si>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</si>
  <si>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</si>
  <si>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</si>
  <si>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</si>
  <si>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</si>
  <si>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</si>
  <si>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</si>
  <si>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</si>
  <si>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</si>
  <si>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</si>
  <si>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</si>
  <si>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</si>
  <si>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</si>
  <si>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</si>
  <si>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</si>
  <si>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</si>
  <si>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</si>
  <si>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</si>
  <si>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</si>
  <si>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</si>
  <si>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</si>
  <si>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</si>
  <si>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</si>
  <si>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</si>
  <si>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</si>
  <si>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</si>
  <si>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</si>
  <si>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</si>
  <si>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</si>
  <si>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</si>
  <si>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</si>
  <si>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</si>
  <si>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</si>
  <si>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</si>
  <si>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</si>
  <si>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</si>
  <si>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</si>
  <si>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</si>
  <si>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</si>
  <si>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</si>
  <si>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</si>
  <si>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</si>
  <si>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</si>
  <si>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</si>
  <si>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</si>
  <si>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</si>
  <si>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</si>
  <si>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</si>
  <si>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</si>
  <si>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</si>
  <si>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</si>
  <si>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</si>
  <si>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</si>
  <si>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</si>
  <si>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</si>
  <si>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</si>
  <si>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</si>
  <si>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</si>
  <si>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</si>
  <si>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</si>
  <si>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</si>
  <si>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</si>
  <si>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</si>
  <si>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</si>
  <si>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</si>
  <si>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</si>
  <si>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</si>
  <si>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</si>
  <si>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</si>
  <si>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</si>
  <si>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</si>
  <si>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</si>
  <si>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</si>
  <si>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</si>
  <si>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</si>
  <si>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</si>
  <si>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</si>
  <si>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</si>
  <si>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</si>
  <si>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</si>
  <si>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</si>
  <si>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</si>
  <si>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</si>
  <si>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</si>
  <si>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</si>
  <si>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</si>
  <si>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</si>
  <si>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</si>
  <si>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</si>
  <si>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</si>
  <si>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</si>
  <si>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</si>
  <si>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</si>
  <si>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</si>
  <si>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</si>
  <si>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</si>
  <si>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</si>
  <si>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</si>
  <si>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</si>
  <si>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</si>
  <si>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</si>
  <si>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</si>
  <si>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</si>
  <si>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</si>
  <si>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</si>
  <si>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</si>
  <si>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</si>
  <si>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</si>
  <si>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</si>
  <si>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</si>
  <si>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</si>
  <si>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</si>
  <si>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</si>
  <si>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</si>
  <si>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</si>
  <si>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</si>
  <si>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</si>
  <si>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</si>
  <si>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</si>
  <si>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</si>
  <si>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</si>
  <si>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</si>
  <si>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</si>
  <si>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</si>
  <si>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</si>
  <si>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</si>
  <si>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</si>
  <si>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</si>
  <si>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</si>
  <si>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</si>
  <si>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</si>
  <si>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</si>
  <si>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</si>
  <si>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</si>
  <si>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</si>
  <si>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</si>
  <si>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</si>
  <si>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</si>
  <si>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</si>
  <si>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</si>
  <si>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</si>
  <si>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</si>
  <si>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</si>
  <si>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</si>
  <si>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</si>
  <si>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</si>
  <si>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</si>
  <si>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</si>
  <si>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</si>
  <si>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</si>
  <si>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</si>
  <si>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</si>
  <si>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</si>
  <si>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</si>
  <si>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</si>
  <si>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</si>
  <si>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</si>
  <si>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</si>
  <si>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</si>
  <si>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</si>
  <si>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</si>
  <si>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</si>
  <si>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</si>
  <si>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</si>
  <si>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</si>
  <si>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</si>
  <si>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</si>
  <si>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</si>
  <si>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</si>
  <si>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</si>
  <si>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</si>
  <si>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</si>
  <si>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</si>
  <si>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</si>
  <si>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</si>
  <si>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</si>
  <si>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</si>
  <si>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</si>
  <si>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</si>
  <si>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</si>
  <si>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</si>
  <si>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</si>
  <si>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</si>
  <si>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</si>
  <si>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</si>
  <si>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</si>
  <si>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</si>
  <si>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</si>
  <si>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</si>
  <si>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</si>
  <si>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</si>
  <si>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</si>
  <si>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</si>
  <si>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</si>
  <si>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</si>
  <si>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</si>
  <si>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</si>
  <si>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</si>
  <si>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</si>
  <si>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</si>
  <si>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</si>
  <si>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</si>
  <si>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</si>
  <si>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</si>
  <si>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</si>
  <si>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</si>
  <si>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</si>
  <si>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</si>
  <si>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</si>
  <si>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</si>
  <si>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</si>
  <si>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</si>
  <si>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</si>
  <si>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</si>
  <si>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</si>
  <si>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</si>
  <si>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</si>
  <si>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</si>
  <si>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</si>
  <si>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</si>
  <si>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</si>
  <si>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</si>
  <si>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</si>
  <si>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</si>
  <si>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</si>
  <si>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</si>
  <si>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</si>
  <si>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</si>
  <si>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</si>
  <si>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</si>
  <si>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</si>
  <si>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</si>
  <si>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</si>
  <si>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</si>
  <si>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</si>
  <si>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</si>
  <si>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</si>
  <si>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</si>
  <si>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</si>
  <si>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</si>
  <si>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</si>
  <si>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</si>
  <si>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</si>
  <si>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</si>
  <si>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</si>
  <si>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</si>
  <si>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</si>
  <si>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</si>
  <si>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</si>
  <si>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</si>
  <si>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</si>
  <si>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</si>
  <si>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</si>
  <si>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</si>
  <si>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</si>
  <si>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</si>
  <si>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</si>
  <si>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</si>
  <si>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</si>
  <si>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</si>
  <si>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</si>
  <si>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</si>
  <si>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</si>
  <si>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</si>
  <si>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</si>
  <si>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</si>
  <si>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</si>
  <si>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</si>
  <si>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</si>
  <si>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</si>
  <si>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</si>
  <si>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</si>
  <si>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</si>
  <si>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</si>
  <si>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</si>
  <si>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</si>
  <si>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</si>
  <si>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</si>
  <si>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</si>
  <si>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</si>
  <si>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</si>
  <si>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</si>
  <si>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</si>
  <si>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</si>
  <si>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</si>
  <si>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</si>
  <si>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</si>
  <si>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</si>
  <si>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</si>
  <si>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</si>
  <si>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</si>
  <si>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</si>
  <si>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</si>
  <si>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</si>
  <si>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</si>
  <si>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</si>
  <si>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</si>
  <si>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</si>
  <si>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</si>
  <si>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</si>
  <si>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</si>
  <si>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</si>
  <si>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</si>
  <si>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</si>
  <si>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</si>
  <si>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</si>
  <si>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</si>
  <si>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</si>
  <si>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</si>
  <si>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</si>
  <si>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</si>
  <si>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</si>
  <si>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</si>
  <si>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</si>
  <si>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</si>
  <si>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</si>
  <si>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</si>
  <si>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</si>
  <si>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</si>
  <si>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</si>
  <si>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</si>
  <si>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</si>
  <si>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</si>
  <si>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</si>
  <si>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</si>
  <si>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</si>
  <si>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</si>
  <si>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</si>
  <si>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</si>
  <si>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</si>
  <si>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</si>
  <si>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</si>
  <si>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</si>
  <si>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</si>
  <si>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</si>
  <si>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</si>
  <si>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</si>
  <si>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</si>
  <si>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</si>
  <si>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</si>
  <si>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</si>
  <si>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</si>
  <si>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</si>
  <si>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</si>
  <si>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</si>
  <si>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</si>
  <si>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</si>
  <si>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</si>
  <si>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</si>
  <si>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</si>
  <si>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</si>
  <si>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</si>
  <si>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</si>
  <si>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</si>
  <si>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</si>
  <si>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</si>
  <si>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</si>
  <si>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</si>
  <si>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</si>
  <si>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</si>
  <si>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</si>
  <si>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</si>
  <si>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</si>
  <si>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</si>
  <si>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</si>
  <si>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</si>
  <si>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</si>
  <si>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</si>
  <si>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</si>
  <si>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</si>
  <si>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</si>
  <si>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</si>
  <si>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</si>
  <si>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</si>
  <si>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</si>
  <si>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</si>
  <si>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</si>
  <si>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</si>
  <si>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</si>
  <si>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</si>
  <si>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</si>
  <si>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</si>
  <si>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</si>
  <si>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</si>
  <si>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</si>
  <si>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</si>
  <si>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</si>
  <si>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</si>
  <si>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</si>
  <si>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</si>
  <si>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</si>
  <si>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</si>
  <si>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</si>
  <si>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</si>
  <si>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</si>
  <si>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</si>
  <si>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</si>
  <si>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</si>
  <si>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</si>
  <si>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</si>
  <si>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</si>
  <si>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</si>
  <si>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</si>
  <si>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</si>
  <si>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</si>
  <si>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</si>
  <si>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</si>
  <si>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</si>
  <si>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</si>
  <si>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</si>
  <si>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</si>
  <si>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</si>
  <si>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</si>
  <si>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</si>
  <si>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</si>
  <si>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</si>
  <si>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</si>
  <si>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</si>
  <si>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</si>
  <si>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</si>
  <si>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</si>
  <si>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</si>
  <si>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</si>
  <si>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</si>
  <si>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</si>
  <si>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</si>
  <si>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</si>
  <si>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</si>
  <si>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</si>
  <si>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</si>
  <si>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</si>
  <si>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</si>
  <si>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</si>
  <si>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</si>
  <si>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</si>
  <si>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</si>
  <si>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</si>
  <si>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</si>
  <si>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</si>
  <si>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</si>
  <si>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</si>
  <si>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</si>
  <si>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</si>
  <si>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</si>
  <si>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</si>
  <si>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</si>
  <si>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</si>
  <si>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</si>
  <si>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</si>
  <si>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</si>
  <si>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</si>
  <si>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</si>
  <si>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</si>
  <si>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</si>
  <si>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</si>
  <si>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</si>
  <si>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</si>
  <si>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</si>
  <si>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</si>
  <si>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</si>
  <si>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</si>
  <si>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</si>
  <si>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</si>
  <si>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</si>
  <si>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</si>
  <si>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</si>
  <si>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</si>
  <si>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</si>
  <si>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</si>
  <si>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</si>
  <si>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</si>
  <si>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</si>
  <si>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</si>
  <si>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</si>
  <si>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</si>
  <si>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</si>
  <si>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</si>
  <si>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</si>
  <si>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</si>
  <si>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</si>
  <si>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</si>
  <si>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</si>
  <si>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</si>
  <si>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</si>
  <si>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</si>
  <si>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</si>
  <si>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</si>
  <si>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</si>
  <si>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</si>
  <si>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</si>
  <si>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</si>
  <si>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</si>
  <si>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</si>
  <si>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</si>
  <si>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</si>
  <si>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</si>
  <si>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</si>
  <si>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</si>
  <si>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</si>
  <si>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</si>
  <si>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</si>
  <si>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</si>
  <si>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</si>
  <si>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</si>
  <si>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</si>
  <si>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</si>
  <si>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</si>
  <si>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</si>
  <si>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</si>
  <si>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</si>
  <si>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</si>
  <si>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</si>
  <si>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</si>
  <si>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</si>
  <si>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</si>
  <si>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</si>
  <si>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</si>
  <si>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</si>
  <si>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</si>
  <si>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</si>
  <si>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</si>
  <si>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</si>
  <si>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</si>
  <si>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</si>
  <si>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</si>
  <si>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</si>
  <si>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</si>
  <si>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</si>
  <si>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</si>
  <si>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</si>
  <si>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</si>
  <si>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</si>
  <si>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</si>
  <si>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</si>
  <si>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</si>
  <si>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</si>
  <si>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</si>
  <si>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</si>
  <si>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</si>
  <si>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</si>
  <si>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</si>
  <si>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</si>
  <si>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</si>
  <si>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</si>
  <si>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</si>
  <si>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</si>
  <si>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</si>
  <si>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</si>
  <si>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</si>
  <si>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</si>
  <si>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</si>
  <si>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</si>
  <si>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</si>
  <si>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</si>
  <si>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</si>
  <si>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</si>
  <si>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</si>
  <si>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</si>
  <si>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</si>
  <si>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</si>
  <si>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</si>
  <si>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</si>
  <si>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</si>
  <si>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</si>
  <si>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</si>
  <si>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</si>
  <si>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</si>
  <si>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</si>
  <si>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</si>
  <si>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</si>
  <si>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</si>
  <si>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</si>
  <si>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</si>
  <si>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</si>
  <si>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</si>
  <si>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</si>
  <si>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</si>
  <si>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</si>
  <si>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</si>
  <si>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</si>
  <si>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</si>
  <si>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</si>
  <si>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</si>
  <si>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</si>
  <si>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</si>
  <si>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</si>
  <si>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</si>
  <si>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</si>
  <si>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</si>
  <si>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</si>
  <si>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</si>
  <si>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</si>
  <si>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</si>
  <si>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</si>
  <si>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</si>
  <si>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</si>
  <si>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</si>
  <si>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</si>
  <si>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</si>
  <si>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</si>
  <si>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</si>
  <si>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</si>
  <si>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</si>
  <si>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</si>
  <si>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</si>
  <si>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</si>
  <si>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</si>
  <si>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</si>
  <si>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</si>
  <si>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</si>
  <si>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</si>
  <si>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</si>
  <si>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</si>
  <si>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</si>
  <si>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</si>
  <si>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</si>
  <si>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</si>
  <si>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</si>
  <si>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</si>
  <si>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</si>
  <si>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</si>
  <si>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</si>
  <si>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</si>
  <si>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</si>
  <si>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</si>
  <si>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</si>
  <si>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</si>
  <si>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</si>
  <si>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</si>
  <si>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</si>
  <si>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</si>
  <si>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</si>
  <si>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</si>
  <si>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</si>
  <si>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</si>
  <si>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</si>
  <si>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</si>
  <si>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</si>
  <si>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</si>
  <si>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</si>
  <si>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</si>
  <si>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</si>
  <si>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</si>
  <si>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</si>
  <si>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</si>
  <si>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</si>
  <si>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</si>
  <si>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</si>
  <si>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</si>
  <si>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</si>
  <si>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</si>
  <si>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</si>
  <si>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</si>
  <si>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</si>
  <si>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</si>
  <si>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</si>
  <si>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</si>
  <si>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</si>
  <si>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</si>
  <si>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</si>
  <si>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</si>
  <si>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</si>
  <si>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</si>
  <si>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</si>
  <si>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</si>
  <si>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</si>
  <si>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</si>
  <si>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</si>
  <si>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</si>
  <si>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</si>
  <si>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</si>
  <si>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</si>
  <si>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</si>
  <si>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</si>
  <si>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</si>
  <si>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</si>
  <si>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</si>
  <si>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</si>
  <si>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</si>
  <si>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</si>
  <si>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</si>
  <si>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</si>
  <si>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</si>
  <si>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</si>
  <si>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</si>
  <si>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</si>
  <si>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</si>
  <si>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</si>
  <si>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</si>
  <si>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</si>
  <si>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</si>
  <si>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</si>
  <si>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</si>
  <si>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</si>
  <si>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</si>
  <si>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</si>
  <si>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</si>
  <si>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</si>
  <si>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</si>
  <si>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</si>
  <si>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</si>
  <si>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</si>
  <si>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</si>
  <si>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</si>
  <si>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</si>
  <si>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</si>
  <si>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</si>
  <si>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</si>
  <si>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</si>
  <si>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</si>
  <si>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</si>
  <si>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</si>
  <si>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</si>
  <si>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</si>
  <si>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</si>
  <si>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</si>
  <si>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</si>
  <si>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</si>
  <si>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</si>
  <si>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</si>
  <si>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</si>
  <si>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</si>
  <si>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</si>
  <si>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</si>
  <si>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</si>
  <si>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</si>
  <si>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</si>
  <si>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</si>
  <si>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</si>
  <si>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</si>
  <si>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</si>
  <si>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</si>
  <si>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</si>
  <si>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</si>
  <si>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</si>
  <si>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</si>
  <si>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</si>
  <si>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</si>
  <si>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</si>
  <si>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</si>
  <si>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</si>
  <si>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</si>
  <si>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</si>
  <si>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</si>
  <si>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</si>
  <si>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</si>
  <si>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</si>
  <si>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</si>
  <si>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</si>
  <si>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</si>
  <si>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</si>
  <si>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</si>
  <si>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</si>
  <si>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</si>
  <si>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</si>
  <si>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</si>
  <si>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</si>
  <si>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</si>
  <si>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</si>
  <si>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</si>
  <si>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</si>
  <si>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</si>
  <si>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</si>
  <si>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</si>
  <si>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</si>
  <si>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</si>
  <si>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</si>
  <si>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</si>
  <si>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</si>
  <si>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</si>
  <si>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</si>
  <si>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</si>
  <si>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</si>
  <si>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</si>
  <si>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</si>
  <si>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</si>
  <si>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</si>
  <si>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</si>
  <si>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</si>
  <si>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</si>
  <si>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</si>
  <si>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</si>
  <si>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</si>
  <si>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</si>
  <si>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</si>
  <si>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</si>
  <si>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</si>
  <si>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</si>
  <si>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</si>
  <si>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</si>
  <si>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</si>
  <si>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</si>
  <si>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</si>
  <si>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</si>
  <si>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</si>
  <si>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</si>
  <si>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</si>
  <si>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</si>
  <si>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</si>
  <si>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</si>
  <si>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</si>
  <si>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</si>
  <si>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</si>
  <si>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</si>
  <si>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</si>
  <si>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</si>
  <si>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</si>
  <si>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</si>
  <si>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</si>
  <si>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</si>
  <si>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</si>
  <si>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</si>
  <si>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</si>
  <si>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</si>
  <si>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</si>
  <si>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</si>
  <si>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</si>
  <si>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</si>
  <si>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</si>
  <si>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</si>
  <si>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</si>
  <si>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</si>
  <si>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</si>
  <si>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</si>
  <si>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</si>
  <si>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</si>
  <si>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</si>
  <si>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</si>
  <si>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</si>
  <si>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</si>
  <si>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</si>
  <si>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</si>
  <si>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</si>
  <si>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</si>
  <si>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</si>
  <si>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</si>
  <si>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</si>
  <si>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</si>
  <si>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</si>
  <si>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</si>
  <si>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</si>
  <si>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</si>
  <si>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</si>
  <si>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</si>
  <si>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</si>
  <si>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</si>
  <si>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</si>
  <si>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</si>
  <si>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</si>
  <si>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</si>
  <si>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</si>
  <si>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</si>
  <si>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</si>
  <si>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</si>
  <si>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</si>
  <si>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</si>
  <si>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</si>
  <si>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</si>
  <si>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</si>
  <si>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</si>
  <si>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</si>
  <si>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</si>
  <si>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</si>
  <si>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</si>
  <si>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</si>
  <si>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</si>
  <si>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</si>
  <si>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</si>
  <si>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</si>
  <si>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</si>
  <si>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</si>
  <si>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</si>
  <si>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</si>
  <si>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</si>
  <si>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</si>
  <si>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</si>
  <si>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</si>
  <si>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</si>
  <si>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</si>
  <si>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</si>
  <si>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</si>
  <si>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</si>
  <si>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</si>
  <si>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</si>
  <si>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</si>
  <si>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</si>
  <si>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</si>
  <si>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</si>
  <si>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</si>
  <si>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</si>
  <si>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</si>
  <si>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</si>
  <si>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</si>
  <si>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</si>
  <si>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</si>
  <si>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</si>
  <si>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</si>
  <si>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</si>
  <si>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</si>
  <si>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</si>
  <si>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</si>
  <si>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</si>
  <si>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</si>
  <si>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</si>
  <si>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</si>
  <si>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</si>
  <si>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</si>
  <si>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</si>
  <si>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</si>
  <si>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</si>
  <si>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</si>
  <si>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</si>
  <si>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</si>
  <si>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</si>
  <si>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</si>
  <si>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</si>
  <si>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</si>
  <si>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</si>
  <si>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</si>
  <si>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</si>
  <si>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</si>
  <si>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</si>
  <si>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</si>
  <si>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</si>
  <si>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</si>
  <si>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</si>
  <si>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</si>
  <si>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</si>
  <si>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</si>
  <si>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</si>
  <si>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</si>
  <si>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</si>
  <si>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</si>
  <si>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</si>
  <si>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</si>
  <si>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</si>
  <si>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</si>
  <si>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</si>
  <si>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</si>
  <si>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</si>
  <si>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</si>
  <si>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</si>
  <si>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</si>
  <si>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</si>
  <si>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</si>
  <si>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</si>
  <si>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</si>
  <si>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</si>
  <si>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</si>
  <si>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</si>
  <si>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</si>
  <si>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</si>
  <si>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</si>
  <si>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</si>
  <si>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</si>
  <si>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</si>
  <si>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</si>
  <si>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</si>
  <si>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</si>
  <si>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</si>
  <si>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</si>
  <si>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</si>
  <si>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</si>
  <si>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</si>
  <si>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</si>
  <si>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</si>
  <si>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</si>
  <si>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</si>
  <si>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</si>
  <si>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</si>
  <si>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</si>
  <si>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</si>
  <si>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</si>
  <si>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</si>
  <si>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</si>
  <si>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</si>
  <si>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</si>
  <si>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</si>
  <si>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</si>
  <si>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</si>
  <si>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</si>
  <si>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</si>
  <si>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</si>
  <si>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</si>
  <si>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</si>
  <si>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</si>
  <si>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</si>
  <si>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</si>
  <si>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</si>
  <si>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</si>
  <si>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</si>
  <si>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</si>
  <si>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</si>
  <si>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</si>
  <si>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</si>
  <si>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</si>
  <si>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</si>
  <si>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</si>
  <si>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</si>
  <si>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</si>
  <si>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</si>
  <si>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</si>
  <si>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</si>
  <si>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</si>
  <si>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</si>
  <si>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</si>
  <si>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</si>
  <si>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</si>
  <si>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</si>
  <si>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</si>
  <si>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</si>
  <si>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</si>
  <si>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</si>
  <si>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</si>
  <si>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</si>
  <si>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</si>
  <si>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</si>
  <si>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</si>
  <si>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</si>
  <si>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</si>
  <si>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</si>
  <si>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</si>
  <si>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</si>
  <si>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</si>
  <si>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</si>
  <si>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</si>
  <si>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</si>
  <si>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</si>
  <si>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</si>
  <si>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</si>
  <si>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</si>
  <si>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</si>
  <si>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</si>
  <si>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</si>
  <si>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</si>
  <si>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</si>
  <si>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</si>
  <si>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</si>
  <si>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</si>
  <si>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</si>
  <si>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</si>
  <si>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</si>
  <si>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</si>
  <si>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</si>
  <si>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</si>
  <si>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</si>
  <si>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</si>
  <si>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</si>
  <si>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</si>
  <si>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</si>
  <si>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</si>
  <si>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</si>
  <si>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</si>
  <si>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</si>
  <si>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</si>
  <si>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</si>
  <si>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</si>
  <si>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</si>
  <si>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</si>
  <si>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</si>
  <si>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</si>
  <si>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</si>
  <si>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</si>
  <si>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</si>
  <si>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</si>
  <si>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</si>
  <si>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</si>
  <si>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</si>
  <si>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</si>
  <si>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</si>
  <si>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</si>
  <si>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</si>
  <si>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</si>
  <si>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</si>
  <si>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</si>
  <si>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</si>
  <si>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</si>
  <si>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</si>
  <si>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</si>
  <si>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</si>
  <si>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</si>
  <si>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</si>
  <si>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</si>
  <si>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</si>
  <si>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</si>
  <si>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</si>
  <si>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</si>
  <si>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</si>
  <si>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</si>
  <si>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</si>
  <si>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</si>
  <si>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</si>
  <si>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</si>
  <si>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</si>
  <si>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</si>
  <si>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</si>
  <si>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</si>
  <si>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</si>
  <si>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</si>
  <si>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</si>
  <si>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</si>
  <si>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</si>
  <si>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</si>
  <si>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</si>
  <si>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</si>
  <si>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</si>
  <si>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</si>
  <si>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</si>
  <si>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</si>
  <si>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</si>
  <si>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</si>
  <si>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</si>
  <si>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</si>
  <si>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</si>
  <si>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</si>
  <si>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</si>
  <si>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</si>
  <si>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</si>
  <si>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</si>
  <si>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</si>
  <si>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</si>
  <si>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</si>
  <si>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</si>
  <si>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</si>
  <si>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</si>
  <si>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</si>
  <si>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</si>
  <si>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</si>
  <si>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</si>
  <si>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</si>
  <si>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</si>
  <si>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</si>
  <si>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</si>
  <si>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</si>
  <si>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</si>
  <si>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</si>
  <si>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</si>
  <si>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</si>
  <si>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</si>
  <si>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</si>
  <si>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</si>
  <si>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</si>
  <si>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</si>
  <si>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</si>
  <si>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</si>
  <si>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</si>
  <si>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</si>
  <si>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</si>
  <si>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</si>
  <si>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</si>
  <si>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</si>
  <si>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</si>
  <si>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</si>
  <si>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</si>
  <si>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</si>
  <si>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</si>
  <si>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</si>
  <si>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</si>
  <si>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</si>
  <si>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</si>
  <si>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</si>
  <si>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</si>
  <si>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</si>
  <si>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</si>
  <si>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</si>
  <si>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</si>
  <si>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</si>
  <si>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</si>
  <si>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</si>
  <si>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</si>
  <si>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</si>
  <si>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</si>
  <si>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</si>
  <si>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</si>
  <si>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</si>
  <si>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</si>
  <si>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</si>
  <si>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</si>
  <si>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</si>
  <si>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</si>
  <si>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</si>
  <si>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</si>
  <si>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</si>
  <si>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</si>
  <si>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</si>
  <si>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</si>
  <si>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</si>
  <si>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</si>
  <si>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</si>
  <si>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</si>
  <si>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</si>
  <si>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</si>
  <si>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</si>
  <si>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</si>
  <si>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</si>
  <si>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</si>
  <si>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</si>
  <si>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</si>
  <si>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</si>
  <si>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</si>
  <si>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</si>
  <si>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</si>
  <si>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</si>
  <si>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</si>
  <si>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</si>
  <si>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</si>
  <si>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</si>
  <si>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</si>
  <si>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</si>
  <si>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</si>
  <si>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</si>
  <si>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</si>
  <si>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</si>
  <si>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</si>
  <si>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</si>
  <si>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</si>
  <si>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</si>
  <si>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</si>
  <si>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</si>
  <si>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</si>
  <si>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</si>
  <si>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</si>
  <si>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</si>
  <si>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</si>
  <si>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</si>
  <si>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</si>
  <si>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</si>
  <si>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</si>
  <si>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</si>
  <si>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</si>
  <si>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</si>
  <si>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</si>
  <si>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</si>
  <si>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</si>
  <si>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</si>
  <si>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</si>
  <si>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</si>
  <si>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</si>
  <si>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</si>
  <si>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</si>
  <si>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</si>
  <si>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</si>
  <si>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</si>
  <si>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</si>
  <si>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</si>
  <si>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</si>
  <si>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</si>
  <si>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</si>
  <si>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</si>
  <si>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</si>
  <si>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</si>
  <si>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</si>
  <si>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</si>
  <si>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</si>
  <si>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</si>
  <si>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</si>
  <si>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</si>
  <si>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</si>
  <si>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</si>
  <si>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</si>
  <si>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</si>
  <si>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</si>
  <si>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</si>
  <si>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</si>
  <si>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</si>
  <si>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</si>
  <si>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</si>
  <si>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</si>
  <si>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</si>
  <si>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</si>
  <si>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</si>
  <si>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</si>
  <si>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</si>
  <si>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</si>
  <si>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</si>
  <si>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</si>
  <si>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</si>
  <si>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</si>
  <si>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</si>
  <si>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</si>
  <si>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</si>
  <si>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</si>
  <si>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</si>
  <si>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</si>
  <si>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</si>
  <si>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</si>
  <si>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</si>
  <si>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</si>
  <si>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</si>
  <si>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</si>
  <si>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</si>
  <si>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</si>
  <si>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</si>
  <si>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</si>
  <si>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</si>
  <si>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</si>
  <si>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</si>
  <si>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</si>
  <si>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</si>
  <si>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</si>
  <si>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</si>
  <si>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</si>
  <si>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</si>
  <si>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</si>
  <si>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</si>
  <si>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</si>
  <si>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</si>
  <si>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</si>
  <si>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</si>
  <si>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</si>
  <si>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</si>
  <si>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</si>
  <si>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</si>
  <si>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</si>
  <si>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</si>
  <si>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</si>
  <si>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</si>
  <si>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</si>
  <si>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</si>
  <si>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</si>
  <si>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</si>
  <si>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</si>
  <si>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</si>
  <si>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</si>
  <si>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</si>
  <si>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</si>
  <si>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</si>
  <si>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</si>
  <si>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</si>
  <si>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</si>
  <si>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</si>
  <si>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</si>
  <si>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</si>
  <si>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</si>
  <si>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</si>
  <si>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</si>
  <si>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</si>
  <si>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</si>
  <si>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</si>
  <si>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</si>
  <si>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</si>
  <si>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</si>
  <si>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</si>
  <si>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</si>
  <si>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</si>
  <si>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</si>
  <si>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</si>
  <si>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</si>
  <si>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</si>
  <si>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</si>
  <si>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</si>
  <si>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</si>
  <si>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</si>
  <si>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</si>
  <si>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</si>
  <si>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</si>
  <si>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</si>
  <si>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</si>
  <si>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</si>
  <si>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</si>
  <si>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</si>
  <si>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</si>
  <si>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</si>
  <si>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</si>
  <si>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</si>
  <si>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</si>
  <si>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</si>
  <si>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</si>
  <si>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</si>
  <si>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</si>
  <si>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</si>
  <si>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</si>
  <si>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</si>
  <si>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</si>
  <si>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</si>
  <si>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</si>
  <si>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</si>
  <si>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</si>
  <si>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</si>
  <si>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</si>
  <si>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</si>
  <si>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</si>
  <si>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</si>
  <si>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</si>
  <si>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</si>
  <si>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</si>
  <si>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</si>
  <si>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</si>
  <si>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</si>
  <si>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</si>
  <si>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</si>
  <si>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</si>
  <si>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</si>
  <si>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</si>
  <si>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</si>
  <si>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</si>
  <si>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</si>
  <si>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</si>
  <si>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</si>
  <si>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</si>
  <si>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</si>
  <si>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</si>
  <si>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</si>
  <si>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</si>
  <si>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</si>
  <si>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</si>
  <si>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</si>
  <si>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</si>
  <si>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</si>
  <si>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</si>
  <si>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</si>
  <si>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</si>
  <si>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</si>
  <si>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</si>
  <si>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</si>
  <si>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</si>
  <si>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</si>
  <si>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</si>
  <si>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</si>
  <si>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</si>
  <si>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</si>
  <si>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</si>
  <si>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</si>
  <si>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</si>
  <si>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</si>
  <si>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</si>
  <si>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</si>
  <si>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</si>
  <si>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</si>
  <si>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</si>
  <si>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</si>
  <si>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</si>
  <si>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</si>
  <si>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</si>
  <si>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</si>
  <si>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</si>
  <si>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</si>
  <si>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</si>
  <si>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</si>
  <si>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</si>
  <si>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</si>
  <si>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</si>
  <si>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</si>
  <si>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</si>
  <si>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</si>
  <si>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</si>
  <si>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</si>
  <si>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</si>
  <si>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</si>
  <si>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</si>
  <si>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</si>
  <si>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</si>
  <si>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</si>
  <si>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</si>
  <si>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</si>
  <si>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</si>
  <si>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</si>
  <si>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</si>
  <si>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</si>
  <si>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</si>
  <si>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</si>
  <si>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</si>
  <si>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</si>
  <si>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</si>
  <si>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</si>
  <si>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</si>
  <si>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</si>
  <si>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</si>
  <si>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</si>
  <si>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</si>
  <si>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</si>
  <si>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</si>
  <si>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</si>
  <si>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</si>
  <si>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</si>
  <si>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</si>
  <si>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</si>
  <si>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</si>
  <si>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</si>
  <si>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</si>
  <si>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</si>
  <si>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</si>
  <si>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</si>
  <si>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</si>
  <si>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</si>
  <si>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</si>
  <si>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</si>
  <si>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</si>
  <si>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</si>
  <si>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</si>
  <si>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</si>
  <si>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</si>
  <si>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</si>
  <si>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</si>
  <si>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</si>
  <si>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</si>
  <si>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</si>
  <si>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</si>
  <si>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</si>
  <si>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</si>
  <si>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</si>
  <si>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</si>
  <si>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</si>
  <si>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</si>
  <si>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</si>
  <si>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</si>
  <si>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</si>
  <si>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</si>
  <si>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</si>
  <si>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</si>
  <si>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</si>
  <si>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</si>
  <si>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</si>
  <si>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</si>
  <si>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</si>
  <si>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</si>
  <si>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</si>
  <si>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</si>
  <si>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</si>
  <si>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</si>
  <si>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</si>
  <si>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</si>
  <si>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</si>
  <si>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</si>
  <si>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</si>
  <si>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</si>
  <si>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</si>
  <si>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</si>
  <si>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</si>
  <si>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</si>
  <si>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</si>
  <si>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</si>
  <si>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</si>
  <si>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</si>
  <si>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</si>
  <si>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</si>
  <si>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</si>
  <si>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</si>
  <si>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</si>
  <si>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</si>
  <si>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</si>
  <si>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</si>
  <si>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</si>
  <si>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</si>
  <si>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</si>
  <si>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</si>
  <si>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</si>
  <si>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</si>
  <si>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</si>
  <si>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</si>
  <si>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</si>
  <si>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</si>
  <si>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</si>
  <si>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</si>
  <si>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</si>
  <si>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</si>
  <si>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</si>
  <si>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</si>
  <si>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</si>
  <si>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</si>
  <si>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</si>
  <si>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</si>
  <si>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</si>
  <si>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</si>
  <si>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</si>
  <si>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</si>
  <si>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</si>
  <si>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</si>
  <si>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</si>
  <si>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</si>
  <si>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</si>
  <si>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</si>
  <si>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</si>
  <si>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</si>
  <si>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</si>
  <si>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</si>
  <si>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</si>
  <si>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</si>
  <si>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</si>
  <si>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</si>
  <si>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</si>
  <si>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</si>
  <si>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</si>
  <si>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</si>
  <si>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</si>
  <si>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</si>
  <si>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</si>
  <si>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</si>
  <si>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</si>
  <si>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</si>
  <si>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</si>
  <si>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</si>
  <si>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</si>
  <si>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</si>
  <si>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</si>
  <si>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</si>
  <si>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</si>
  <si>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</si>
  <si>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</si>
  <si>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</si>
  <si>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</si>
  <si>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</si>
  <si>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</si>
  <si>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</si>
  <si>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</si>
  <si>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</si>
  <si>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</si>
  <si>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</si>
  <si>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</si>
  <si>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</si>
  <si>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</si>
  <si>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</si>
  <si>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</si>
  <si>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</si>
  <si>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</si>
  <si>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</si>
  <si>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</si>
  <si>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</si>
  <si>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</si>
  <si>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</si>
  <si>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</si>
  <si>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</si>
  <si>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</si>
  <si>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</si>
  <si>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</si>
  <si>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</si>
  <si>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</si>
  <si>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</si>
  <si>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</si>
  <si>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</si>
  <si>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</si>
  <si>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</si>
  <si>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</si>
  <si>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</si>
  <si>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</si>
  <si>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</si>
  <si>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</si>
  <si>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</si>
  <si>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</si>
  <si>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</si>
  <si>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</si>
  <si>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</si>
  <si>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</si>
  <si>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</si>
  <si>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</si>
  <si>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</si>
  <si>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</si>
  <si>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</si>
  <si>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</si>
  <si>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</si>
  <si>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</si>
  <si>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</si>
  <si>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</si>
  <si>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</si>
  <si>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</si>
  <si>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</si>
  <si>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</si>
  <si>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</si>
  <si>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</si>
  <si>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</si>
  <si>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</si>
  <si>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</si>
  <si>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</si>
  <si>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</si>
  <si>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</si>
  <si>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</si>
  <si>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</si>
  <si>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</si>
  <si>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</si>
  <si>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</si>
  <si>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</si>
  <si>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</si>
  <si>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</si>
  <si>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</si>
  <si>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</si>
  <si>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</si>
  <si>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</si>
  <si>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</si>
  <si>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</si>
  <si>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</si>
  <si>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</si>
  <si>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</si>
  <si>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</si>
  <si>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</si>
  <si>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</si>
  <si>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</si>
  <si>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</si>
  <si>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</si>
  <si>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</si>
  <si>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</si>
  <si>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</si>
  <si>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</si>
  <si>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</si>
  <si>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</si>
  <si>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</si>
  <si>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</si>
  <si>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</si>
  <si>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</si>
  <si>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</si>
  <si>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</si>
  <si>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</si>
  <si>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</si>
  <si>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</si>
  <si>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</si>
  <si>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</si>
  <si>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</si>
  <si>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</si>
  <si>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</si>
  <si>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</si>
  <si>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</si>
  <si>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</si>
  <si>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</si>
  <si>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</si>
  <si>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</si>
  <si>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</si>
  <si>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</si>
  <si>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</si>
  <si>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</si>
  <si>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</si>
  <si>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</si>
  <si>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</si>
  <si>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</si>
  <si>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</si>
  <si>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</si>
  <si>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</si>
  <si>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</si>
  <si>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</si>
  <si>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</si>
  <si>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</si>
  <si>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</si>
  <si>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</si>
  <si>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</si>
  <si>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</si>
  <si>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</si>
  <si>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</si>
  <si>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</si>
  <si>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</si>
  <si>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</si>
  <si>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</si>
  <si>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</si>
  <si>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</si>
  <si>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</si>
  <si>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</si>
  <si>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</si>
  <si>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</si>
  <si>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</si>
  <si>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</si>
  <si>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</si>
  <si>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</si>
  <si>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</si>
  <si>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</si>
  <si>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</si>
  <si>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</si>
  <si>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</si>
  <si>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</si>
  <si>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</si>
  <si>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</si>
  <si>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</si>
  <si>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</si>
  <si>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</si>
  <si>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</si>
  <si>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</si>
  <si>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</si>
  <si>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</si>
  <si>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</si>
  <si>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</si>
  <si>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</si>
  <si>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</si>
  <si>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</si>
  <si>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</si>
  <si>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</si>
  <si>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</si>
  <si>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</si>
  <si>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</si>
  <si>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</si>
  <si>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</si>
  <si>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</si>
  <si>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</si>
  <si>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</si>
  <si>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</si>
  <si>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</si>
  <si>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</si>
  <si>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</si>
  <si>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</si>
  <si>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</si>
  <si>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</si>
  <si>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</si>
  <si>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</si>
  <si>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</si>
  <si>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</si>
  <si>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</si>
  <si>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</si>
  <si>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</si>
  <si>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</si>
  <si>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</si>
  <si>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</si>
  <si>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</si>
  <si>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</si>
  <si>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</si>
  <si>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</si>
  <si>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</si>
  <si>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</si>
  <si>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</si>
  <si>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</si>
  <si>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</si>
  <si>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</si>
  <si>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</si>
  <si>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</si>
  <si>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</si>
  <si>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</si>
  <si>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</si>
  <si>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</si>
  <si>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</si>
  <si>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</si>
  <si>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</si>
  <si>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</si>
  <si>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</si>
  <si>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</si>
  <si>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</si>
  <si>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</si>
  <si>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</si>
  <si>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</si>
  <si>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</si>
  <si>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</si>
  <si>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</si>
  <si>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</si>
  <si>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</si>
  <si>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</si>
  <si>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</si>
  <si>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</si>
  <si>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</si>
  <si>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</si>
  <si>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</si>
  <si>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</si>
  <si>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</si>
  <si>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</si>
  <si>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</si>
  <si>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</si>
  <si>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</si>
  <si>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</si>
  <si>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</si>
  <si>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</si>
  <si>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</si>
  <si>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</si>
  <si>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</si>
  <si>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</si>
  <si>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</si>
  <si>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</si>
  <si>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</si>
  <si>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</si>
  <si>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</si>
  <si>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</si>
  <si>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</si>
  <si>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</si>
  <si>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</si>
  <si>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</si>
  <si>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</si>
  <si>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</si>
  <si>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</si>
  <si>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</si>
  <si>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</si>
  <si>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</si>
  <si>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</si>
  <si>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</si>
  <si>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</si>
  <si>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</si>
  <si>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</si>
  <si>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</si>
  <si>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</si>
  <si>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</si>
  <si>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</si>
  <si>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</si>
  <si>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</si>
  <si>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</si>
  <si>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</si>
  <si>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</si>
  <si>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</si>
  <si>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</si>
  <si>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</si>
  <si>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</si>
  <si>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</si>
  <si>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</si>
  <si>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</si>
  <si>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</si>
  <si>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</si>
  <si>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</si>
  <si>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</si>
  <si>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</si>
  <si>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</si>
  <si>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</si>
  <si>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</si>
  <si>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</si>
  <si>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</si>
  <si>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</si>
  <si>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</si>
  <si>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</si>
  <si>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</si>
  <si>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</si>
  <si>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</si>
  <si>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</si>
  <si>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</si>
  <si>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</si>
  <si>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</si>
  <si>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</si>
  <si>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</si>
  <si>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</si>
  <si>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</si>
  <si>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</si>
  <si>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</si>
  <si>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</si>
  <si>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</si>
  <si>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</si>
  <si>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</si>
  <si>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</si>
  <si>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</si>
  <si>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</si>
  <si>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</si>
  <si>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</si>
  <si>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</si>
  <si>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</si>
  <si>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</si>
  <si>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</si>
  <si>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</si>
  <si>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</si>
  <si>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</si>
  <si>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</si>
  <si>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</si>
  <si>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</si>
  <si>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</si>
  <si>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</si>
  <si>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</si>
  <si>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</si>
  <si>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</si>
  <si>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</si>
  <si>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</si>
  <si>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</si>
  <si>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</si>
  <si>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</si>
  <si>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</si>
  <si>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</si>
  <si>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</si>
  <si>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</si>
  <si>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</si>
  <si>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</si>
  <si>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</si>
  <si>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</si>
  <si>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</si>
  <si>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</si>
  <si>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</si>
  <si>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</si>
  <si>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</si>
  <si>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</si>
  <si>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</si>
  <si>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</si>
  <si>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</si>
  <si>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</si>
  <si>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</si>
  <si>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</si>
  <si>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</si>
  <si>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</si>
  <si>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</si>
  <si>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</si>
  <si>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</si>
  <si>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</si>
  <si>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</si>
  <si>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</si>
  <si>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</si>
  <si>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</si>
  <si>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</si>
  <si>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</si>
  <si>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</si>
  <si>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</si>
  <si>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</si>
  <si>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</si>
  <si>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</si>
  <si>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</si>
  <si>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</si>
  <si>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</si>
  <si>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</si>
  <si>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</si>
  <si>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</si>
  <si>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</si>
  <si>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</si>
  <si>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</si>
  <si>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</si>
  <si>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</si>
  <si>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</si>
  <si>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</si>
  <si>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</si>
  <si>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</si>
  <si>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</si>
  <si>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</si>
  <si>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</si>
  <si>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</si>
  <si>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</si>
  <si>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</si>
  <si>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</si>
  <si>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</si>
  <si>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</si>
  <si>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</si>
  <si>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</si>
  <si>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</si>
  <si>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</si>
  <si>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</si>
  <si>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</si>
  <si>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</si>
  <si>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</si>
  <si>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</si>
  <si>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</si>
  <si>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</si>
  <si>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</si>
  <si>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</si>
  <si>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</si>
  <si>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</si>
  <si>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</si>
  <si>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</si>
  <si>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</si>
  <si>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</si>
  <si>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</si>
  <si>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</si>
  <si>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</si>
  <si>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</si>
  <si>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</si>
  <si>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</si>
  <si>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</si>
  <si>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</si>
  <si>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</si>
  <si>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</si>
  <si>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</si>
  <si>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</si>
  <si>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</si>
  <si>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</si>
  <si>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</si>
  <si>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</si>
  <si>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</si>
  <si>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</si>
  <si>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</si>
  <si>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</si>
  <si>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</si>
  <si>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</si>
  <si>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</si>
  <si>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</si>
  <si>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</si>
  <si>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</si>
  <si>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</si>
  <si>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</si>
  <si>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</si>
  <si>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</si>
  <si>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</si>
  <si>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</si>
  <si>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</si>
  <si>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</si>
  <si>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</si>
  <si>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</si>
  <si>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</si>
  <si>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</si>
  <si>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</si>
  <si>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</si>
  <si>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</si>
  <si>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</si>
  <si>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</si>
  <si>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</si>
  <si>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</si>
  <si>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</si>
  <si>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</si>
  <si>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</si>
  <si>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</si>
  <si>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</si>
  <si>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</si>
  <si>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</si>
  <si>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</si>
  <si>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</si>
  <si>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</si>
  <si>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</si>
  <si>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</si>
  <si>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</si>
  <si>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</si>
  <si>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</si>
  <si>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</si>
  <si>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</si>
  <si>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</si>
  <si>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</si>
  <si>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</si>
  <si>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</si>
  <si>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</si>
  <si>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</si>
  <si>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</si>
  <si>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</si>
  <si>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</si>
  <si>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</si>
  <si>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</si>
  <si>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</si>
  <si>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</si>
  <si>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</si>
  <si>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</si>
  <si>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</si>
  <si>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</si>
  <si>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</si>
  <si>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</si>
  <si>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</si>
  <si>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</si>
  <si>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</si>
  <si>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</si>
  <si>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</si>
  <si>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</si>
  <si>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</si>
  <si>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</si>
  <si>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</si>
  <si>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</si>
  <si>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</si>
  <si>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</si>
  <si>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</si>
  <si>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</si>
  <si>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</si>
  <si>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</si>
  <si>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</si>
  <si>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</si>
  <si>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</si>
  <si>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</si>
  <si>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</si>
  <si>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</si>
  <si>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</si>
  <si>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</si>
  <si>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</si>
  <si>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</si>
  <si>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</si>
  <si>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</si>
  <si>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</si>
  <si>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</si>
  <si>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</si>
  <si>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</si>
  <si>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</si>
  <si>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</si>
  <si>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</si>
  <si>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</si>
  <si>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</si>
  <si>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</si>
  <si>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</si>
  <si>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</si>
  <si>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</si>
  <si>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</si>
  <si>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</si>
  <si>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</si>
  <si>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</si>
  <si>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</si>
  <si>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</si>
  <si>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</si>
  <si>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</si>
  <si>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</si>
  <si>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</si>
  <si>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</si>
  <si>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</si>
  <si>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</si>
  <si>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</si>
  <si>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</si>
  <si>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</si>
  <si>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</si>
  <si>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</si>
  <si>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</si>
  <si>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</si>
  <si>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</si>
  <si>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</si>
  <si>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</si>
  <si>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</si>
  <si>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</si>
  <si>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</si>
  <si>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</si>
  <si>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</si>
  <si>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</si>
  <si>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</si>
  <si>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</si>
  <si>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</si>
  <si>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</si>
  <si>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</si>
  <si>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</si>
  <si>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</si>
  <si>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</si>
  <si>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</si>
  <si>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</si>
  <si>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</si>
  <si>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</si>
  <si>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</si>
  <si>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</si>
  <si>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</si>
  <si>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</si>
  <si>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</si>
  <si>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</si>
  <si>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</si>
  <si>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</si>
  <si>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</si>
  <si>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</si>
  <si>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</si>
  <si>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</si>
  <si>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</si>
  <si>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</si>
  <si>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</si>
  <si>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</si>
  <si>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</si>
  <si>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</si>
  <si>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</si>
  <si>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</si>
  <si>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</si>
  <si>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</si>
  <si>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</si>
  <si>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</si>
  <si>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</si>
  <si>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</si>
  <si>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</si>
  <si>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</si>
  <si>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</si>
  <si>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</si>
  <si>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</si>
  <si>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</si>
  <si>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</si>
  <si>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</si>
  <si>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</si>
  <si>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</si>
  <si>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</si>
  <si>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</si>
  <si>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</si>
  <si>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</si>
  <si>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</si>
  <si>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</si>
  <si>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</si>
  <si>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</si>
  <si>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</si>
  <si>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</si>
  <si>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</si>
  <si>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</si>
  <si>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</si>
  <si>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</si>
  <si>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</si>
  <si>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</si>
  <si>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</si>
  <si>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</si>
  <si>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</si>
  <si>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</si>
  <si>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</si>
  <si>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</si>
  <si>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</si>
  <si>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</si>
  <si>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</si>
  <si>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</si>
  <si>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</si>
  <si>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</si>
  <si>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</si>
  <si>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</si>
  <si>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</si>
  <si>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</si>
  <si>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</si>
  <si>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</si>
  <si>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</si>
  <si>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</si>
  <si>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</si>
  <si>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</si>
  <si>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</si>
  <si>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</si>
  <si>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</si>
  <si>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</si>
  <si>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</si>
  <si>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</si>
  <si>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</si>
  <si>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</si>
  <si>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</si>
  <si>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</si>
  <si>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</si>
  <si>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</si>
  <si>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</si>
  <si>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</si>
  <si>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</si>
  <si>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</si>
  <si>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</si>
  <si>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</si>
  <si>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</si>
  <si>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</si>
  <si>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</si>
  <si>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</si>
  <si>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</si>
  <si>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</si>
  <si>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</si>
  <si>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</si>
  <si>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</si>
  <si>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</si>
  <si>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</si>
  <si>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</si>
  <si>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</si>
  <si>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</si>
  <si>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</si>
  <si>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</si>
  <si>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</si>
  <si>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</si>
  <si>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</si>
  <si>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</si>
  <si>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</si>
  <si>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</si>
  <si>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</si>
  <si>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</si>
  <si>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</si>
  <si>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</si>
  <si>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</si>
  <si>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</si>
  <si>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</si>
  <si>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</si>
  <si>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</si>
  <si>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</si>
  <si>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</si>
  <si>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</si>
  <si>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</si>
  <si>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</si>
  <si>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</si>
  <si>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</si>
  <si>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</si>
  <si>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</si>
  <si>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</si>
  <si>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</si>
  <si>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</si>
  <si>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</si>
  <si>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</si>
  <si>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</si>
  <si>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</si>
  <si>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</si>
  <si>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</si>
  <si>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</si>
  <si>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</si>
  <si>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</si>
  <si>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</si>
  <si>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</si>
  <si>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</si>
  <si>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</si>
  <si>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</si>
  <si>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</si>
  <si>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</si>
  <si>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</si>
  <si>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</si>
  <si>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</si>
  <si>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</si>
  <si>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</si>
  <si>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</si>
  <si>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</si>
  <si>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</si>
  <si>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</si>
  <si>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</si>
  <si>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</si>
  <si>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</si>
  <si>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</si>
  <si>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</si>
  <si>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</si>
  <si>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</si>
  <si>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</si>
  <si>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</si>
  <si>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</si>
  <si>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</si>
  <si>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</si>
  <si>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</si>
  <si>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</si>
  <si>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</si>
  <si>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</si>
  <si>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</si>
  <si>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</si>
  <si>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</si>
  <si>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</si>
  <si>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</si>
  <si>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</si>
  <si>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</si>
  <si>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</si>
  <si>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</si>
  <si>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</si>
  <si>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</si>
  <si>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</si>
  <si>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</si>
  <si>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</si>
  <si>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</si>
  <si>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</si>
  <si>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</si>
  <si>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</si>
  <si>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</si>
  <si>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</si>
  <si>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</si>
  <si>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</si>
  <si>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</si>
  <si>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</si>
  <si>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</si>
  <si>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</si>
  <si>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</si>
  <si>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</si>
  <si>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</si>
  <si>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</si>
  <si>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</si>
  <si>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</si>
  <si>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</si>
  <si>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</si>
  <si>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</si>
  <si>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</si>
  <si>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</si>
  <si>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</si>
  <si>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</si>
  <si>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</si>
  <si>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</si>
  <si>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</si>
  <si>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</si>
  <si>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</si>
  <si>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</si>
  <si>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</si>
  <si>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</si>
  <si>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</si>
  <si>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</si>
  <si>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</si>
  <si>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</si>
  <si>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</si>
  <si>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</si>
  <si>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</si>
  <si>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</si>
  <si>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</si>
  <si>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</si>
  <si>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</si>
  <si>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</si>
  <si>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</si>
  <si>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</si>
  <si>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</si>
  <si>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</si>
  <si>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</si>
  <si>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</si>
  <si>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</si>
  <si>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</si>
  <si>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</si>
  <si>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</si>
  <si>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</si>
  <si>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</si>
  <si>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</si>
  <si>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</si>
  <si>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</si>
  <si>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</si>
  <si>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</si>
  <si>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</si>
  <si>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</si>
  <si>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</si>
  <si>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</si>
  <si>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</si>
  <si>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</si>
  <si>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</si>
  <si>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</si>
  <si>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</si>
  <si>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</si>
  <si>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</si>
  <si>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</si>
  <si>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</si>
  <si>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</si>
  <si>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</si>
  <si>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</si>
  <si>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</si>
  <si>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</si>
  <si>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</si>
  <si>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</si>
  <si>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</si>
  <si>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</si>
  <si>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</si>
  <si>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</si>
  <si>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</si>
  <si>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</si>
  <si>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</si>
  <si>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</si>
  <si>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</si>
  <si>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</si>
  <si>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</si>
  <si>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</si>
  <si>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</si>
  <si>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</si>
  <si>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</si>
  <si>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</si>
  <si>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</si>
  <si>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</si>
  <si>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</si>
  <si>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</si>
  <si>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</si>
  <si>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</si>
  <si>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</si>
  <si>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</si>
  <si>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</si>
  <si>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</si>
  <si>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</si>
  <si>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</si>
  <si>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</si>
  <si>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</si>
  <si>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</si>
  <si>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</si>
  <si>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</si>
  <si>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</si>
  <si>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</si>
  <si>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</si>
  <si>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</si>
  <si>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</si>
  <si>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</si>
  <si>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</si>
  <si>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</si>
  <si>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</si>
  <si>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</si>
  <si>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</si>
  <si>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</si>
  <si>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</si>
  <si>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</si>
  <si>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</si>
  <si>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</si>
  <si>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</si>
  <si>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</si>
  <si>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</si>
  <si>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</si>
  <si>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</si>
  <si>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</si>
  <si>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</si>
  <si>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</si>
  <si>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</si>
  <si>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</si>
  <si>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</si>
  <si>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</si>
  <si>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</si>
  <si>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</si>
  <si>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</si>
  <si>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</si>
  <si>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</si>
  <si>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</si>
  <si>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</si>
  <si>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</si>
  <si>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</si>
  <si>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</si>
  <si>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</si>
  <si>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</si>
  <si>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</si>
  <si>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</si>
  <si>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</si>
  <si>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</si>
  <si>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</si>
  <si>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</si>
  <si>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</si>
  <si>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</si>
  <si>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</si>
  <si>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</si>
  <si>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</si>
  <si>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</si>
  <si>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</si>
  <si>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</si>
  <si>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</si>
  <si>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</si>
  <si>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</si>
  <si>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</si>
  <si>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</si>
  <si>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</si>
  <si>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</si>
  <si>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</si>
  <si>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</si>
  <si>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</si>
  <si>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</si>
  <si>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</si>
  <si>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</si>
  <si>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</si>
  <si>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</si>
  <si>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</si>
  <si>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</si>
  <si>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</si>
  <si>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</si>
  <si>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</si>
  <si>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</si>
  <si>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</si>
  <si>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</si>
  <si>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</si>
  <si>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</si>
  <si>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</si>
  <si>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</si>
  <si>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</si>
  <si>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</si>
  <si>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</si>
  <si>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</si>
  <si>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</si>
  <si>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</si>
  <si>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</si>
  <si>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</si>
  <si>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</si>
  <si>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</si>
  <si>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</si>
  <si>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</si>
  <si>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</si>
  <si>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</si>
  <si>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</si>
  <si>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</si>
  <si>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</si>
  <si>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</si>
  <si>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</si>
  <si>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</si>
  <si>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</si>
  <si>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</si>
  <si>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</si>
  <si>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</si>
  <si>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</si>
  <si>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</si>
  <si>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</si>
  <si>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</si>
  <si>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</si>
  <si>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</si>
  <si>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</si>
  <si>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</si>
  <si>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</si>
  <si>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</si>
  <si>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</si>
  <si>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</si>
  <si>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</si>
  <si>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</si>
  <si>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</si>
  <si>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</si>
  <si>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</si>
  <si>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</si>
  <si>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</si>
  <si>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</si>
  <si>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</si>
  <si>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</si>
  <si>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</si>
  <si>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</si>
  <si>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</si>
  <si>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</si>
  <si>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</si>
  <si>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</si>
  <si>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</si>
  <si>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</si>
  <si>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</si>
  <si>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</si>
  <si>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</si>
  <si>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</si>
  <si>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</si>
  <si>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</si>
  <si>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</si>
  <si>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</si>
  <si>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</si>
  <si>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</si>
  <si>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</si>
  <si>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</si>
  <si>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</si>
  <si>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</si>
  <si>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</si>
  <si>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</si>
  <si>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</si>
  <si>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</si>
  <si>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</si>
  <si>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</si>
  <si>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</si>
  <si>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</si>
  <si>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</si>
  <si>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</si>
  <si>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</si>
  <si>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</si>
  <si>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</si>
  <si>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</si>
  <si>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</si>
  <si>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</si>
  <si>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</si>
  <si>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</si>
  <si>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</si>
  <si>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</si>
  <si>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</si>
  <si>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</si>
  <si>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</si>
  <si>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</si>
  <si>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</si>
  <si>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</si>
  <si>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</si>
  <si>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</si>
  <si>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</si>
  <si>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</si>
  <si>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</si>
  <si>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</si>
  <si>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</si>
  <si>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</si>
  <si>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</si>
  <si>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</si>
  <si>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</si>
  <si>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</si>
  <si>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</si>
  <si>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</si>
  <si>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</si>
  <si>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</si>
  <si>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</si>
  <si>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</si>
  <si>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</si>
  <si>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</si>
  <si>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</si>
  <si>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</si>
  <si>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</si>
  <si>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</si>
  <si>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</si>
  <si>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</si>
  <si>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</si>
  <si>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</si>
  <si>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</si>
  <si>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</si>
  <si>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</si>
  <si>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</si>
  <si>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</si>
  <si>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</si>
  <si>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</si>
  <si>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</si>
  <si>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</si>
  <si>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</si>
  <si>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</si>
  <si>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</si>
  <si>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</si>
  <si>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</si>
  <si>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</si>
  <si>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</si>
  <si>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</si>
  <si>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</si>
  <si>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</si>
  <si>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</si>
  <si>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</si>
  <si>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</si>
  <si>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</si>
  <si>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</si>
  <si>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</si>
  <si>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</si>
  <si>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</si>
  <si>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</si>
  <si>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</si>
  <si>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</si>
  <si>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</si>
  <si>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</si>
  <si>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</si>
  <si>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</si>
  <si>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</si>
  <si>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</si>
  <si>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</si>
  <si>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</si>
  <si>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</si>
  <si>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</si>
  <si>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</si>
  <si>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</si>
  <si>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</si>
  <si>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</si>
  <si>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</si>
  <si>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</si>
  <si>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</si>
  <si>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</si>
  <si>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</si>
  <si>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</si>
  <si>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</si>
  <si>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</si>
  <si>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</si>
  <si>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</si>
  <si>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</si>
  <si>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</si>
  <si>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</si>
  <si>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</si>
  <si>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</si>
  <si>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</si>
  <si>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</si>
  <si>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</si>
  <si>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</si>
  <si>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</si>
  <si>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</si>
  <si>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</si>
  <si>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</si>
  <si>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</si>
  <si>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</si>
  <si>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</si>
  <si>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</si>
  <si>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</si>
  <si>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</si>
  <si>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</si>
  <si>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</si>
  <si>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</si>
  <si>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</si>
  <si>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</si>
  <si>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</si>
  <si>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</si>
  <si>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</si>
  <si>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</si>
  <si>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</si>
  <si>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</si>
  <si>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</si>
  <si>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</si>
  <si>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</si>
  <si>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</si>
  <si>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</si>
  <si>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</si>
  <si>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</si>
  <si>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</si>
  <si>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</si>
  <si>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</si>
  <si>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</si>
  <si>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</si>
  <si>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</si>
  <si>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</si>
  <si>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</si>
  <si>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</si>
  <si>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</si>
  <si>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</si>
  <si>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</si>
  <si>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</si>
  <si>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</si>
  <si>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</si>
  <si>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</si>
  <si>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</si>
  <si>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</si>
  <si>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</si>
  <si>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</si>
  <si>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</si>
  <si>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</si>
  <si>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</si>
  <si>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</si>
  <si>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</si>
  <si>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</si>
  <si>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</si>
  <si>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</si>
  <si>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</si>
  <si>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</si>
  <si>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</si>
  <si>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</si>
  <si>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</si>
  <si>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</si>
  <si>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</si>
  <si>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</si>
  <si>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</si>
  <si>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</si>
  <si>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</si>
  <si>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</si>
  <si>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</si>
  <si>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</si>
  <si>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</si>
  <si>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</si>
  <si>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</si>
  <si>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</si>
  <si>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</si>
  <si>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</si>
  <si>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</si>
  <si>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</si>
  <si>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</si>
  <si>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</si>
  <si>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</si>
  <si>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</si>
  <si>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</si>
  <si>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</si>
  <si>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</si>
  <si>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</si>
  <si>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</si>
  <si>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</si>
  <si>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</si>
  <si>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</si>
  <si>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</si>
  <si>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</si>
  <si>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</si>
  <si>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</si>
  <si>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</si>
  <si>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</si>
  <si>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</si>
  <si>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</si>
  <si>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</si>
  <si>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</si>
  <si>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</si>
  <si>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</si>
  <si>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</si>
  <si>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</si>
  <si>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</si>
  <si>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</si>
  <si>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</si>
  <si>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</si>
  <si>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</si>
  <si>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</si>
  <si>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</si>
  <si>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</si>
  <si>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</si>
  <si>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</si>
  <si>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</si>
  <si>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</si>
  <si>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</si>
  <si>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</si>
  <si>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</si>
  <si>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</si>
  <si>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</si>
  <si>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</si>
  <si>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</si>
  <si>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</si>
  <si>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</si>
  <si>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</si>
  <si>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</si>
  <si>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</si>
  <si>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</si>
  <si>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</si>
  <si>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</si>
  <si>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</si>
  <si>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</si>
  <si>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</si>
  <si>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</si>
  <si>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</si>
  <si>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</si>
  <si>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</si>
  <si>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</si>
  <si>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</si>
  <si>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</si>
  <si>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</si>
  <si>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</si>
  <si>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</si>
  <si>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</si>
  <si>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</si>
  <si>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</si>
  <si>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</si>
  <si>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</si>
  <si>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</si>
  <si>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</si>
  <si>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</si>
  <si>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</si>
  <si>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</si>
  <si>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</si>
  <si>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</si>
  <si>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</si>
  <si>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</si>
  <si>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</si>
  <si>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</si>
  <si>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</si>
  <si>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</si>
  <si>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</si>
  <si>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</si>
  <si>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</si>
  <si>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</si>
  <si>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</si>
  <si>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</si>
  <si>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</si>
  <si>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</si>
  <si>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</si>
  <si>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</si>
  <si>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</si>
  <si>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</si>
  <si>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</si>
  <si>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</si>
  <si>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</si>
  <si>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</si>
  <si>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</si>
  <si>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</si>
  <si>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</si>
  <si>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</si>
  <si>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</si>
  <si>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</si>
  <si>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</si>
  <si>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</si>
  <si>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</si>
  <si>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</si>
  <si>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</si>
  <si>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</si>
  <si>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</si>
  <si>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</si>
  <si>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</si>
  <si>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</si>
  <si>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</si>
  <si>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</si>
  <si>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</si>
  <si>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</si>
  <si>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</si>
  <si>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</si>
  <si>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</si>
  <si>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</si>
  <si>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</si>
  <si>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</si>
  <si>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</si>
  <si>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</si>
  <si>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</si>
  <si>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</si>
  <si>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</si>
  <si>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</si>
  <si>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</si>
  <si>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</si>
  <si>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</si>
  <si>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</si>
  <si>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</si>
  <si>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</si>
  <si>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</si>
  <si>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</si>
  <si>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</si>
  <si>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</si>
  <si>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</si>
  <si>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</si>
  <si>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</si>
  <si>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</si>
  <si>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</si>
  <si>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</si>
  <si>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</si>
  <si>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</si>
  <si>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</si>
  <si>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</si>
  <si>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</si>
  <si>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</si>
  <si>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</si>
  <si>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</si>
  <si>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</si>
  <si>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</si>
  <si>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</si>
  <si>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</si>
  <si>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</si>
  <si>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</si>
  <si>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</si>
  <si>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</si>
  <si>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</si>
  <si>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</si>
  <si>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</si>
  <si>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</si>
  <si>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</si>
  <si>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</si>
  <si>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</si>
  <si>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</si>
  <si>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</si>
  <si>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</si>
  <si>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</si>
  <si>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</si>
  <si>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</si>
  <si>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</si>
  <si>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</si>
  <si>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</si>
  <si>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</si>
  <si>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</si>
  <si>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</si>
  <si>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</si>
  <si>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</si>
  <si>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</si>
  <si>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</si>
  <si>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</si>
  <si>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</si>
  <si>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</si>
  <si>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</si>
  <si>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</si>
  <si>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</si>
  <si>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</si>
  <si>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</si>
  <si>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</si>
  <si>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</si>
  <si>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</si>
  <si>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</si>
  <si>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</si>
  <si>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</si>
  <si>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</si>
  <si>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</si>
  <si>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</si>
  <si>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</si>
  <si>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</si>
  <si>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</si>
  <si>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</si>
  <si>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</si>
  <si>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</si>
  <si>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</si>
  <si>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</si>
  <si>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</si>
  <si>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</si>
  <si>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</si>
  <si>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</si>
  <si>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</si>
  <si>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</si>
  <si>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</si>
  <si>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</si>
  <si>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</si>
  <si>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</si>
  <si>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</si>
  <si>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</si>
  <si>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</si>
  <si>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</si>
  <si>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</si>
  <si>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</si>
  <si>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</si>
  <si>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</si>
  <si>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</si>
  <si>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</si>
  <si>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</si>
  <si>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</si>
  <si>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</si>
  <si>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</si>
  <si>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</si>
  <si>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</si>
  <si>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</si>
  <si>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</si>
  <si>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</si>
  <si>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</si>
  <si>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</si>
  <si>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</si>
  <si>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</si>
  <si>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</si>
  <si>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</si>
  <si>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</si>
  <si>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</si>
  <si>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</si>
  <si>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</si>
  <si>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</si>
  <si>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</si>
  <si>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</si>
  <si>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</si>
  <si>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</si>
  <si>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</si>
  <si>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</si>
  <si>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</si>
  <si>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</si>
  <si>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</si>
  <si>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</si>
  <si>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</si>
  <si>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</si>
  <si>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</si>
  <si>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</si>
  <si>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</si>
  <si>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</si>
  <si>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</si>
  <si>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</si>
  <si>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</si>
  <si>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</si>
  <si>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</si>
  <si>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</si>
  <si>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</si>
  <si>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</si>
  <si>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</si>
  <si>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</si>
  <si>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</si>
  <si>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</si>
  <si>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</si>
  <si>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</si>
  <si>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</si>
  <si>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</si>
  <si>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</si>
  <si>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</si>
  <si>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</si>
  <si>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</si>
  <si>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</si>
  <si>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</si>
  <si>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</si>
  <si>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</si>
  <si>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</si>
  <si>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</si>
  <si>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</si>
  <si>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</si>
  <si>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</si>
  <si>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</si>
  <si>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</si>
  <si>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</si>
  <si>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</si>
  <si>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</si>
  <si>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</si>
  <si>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</si>
  <si>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</si>
  <si>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</si>
  <si>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</si>
  <si>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</si>
  <si>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</si>
  <si>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</si>
  <si>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</si>
  <si>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</si>
  <si>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</si>
  <si>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</si>
  <si>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</si>
  <si>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</si>
  <si>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</si>
  <si>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</si>
  <si>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</si>
  <si>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</si>
  <si>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</si>
  <si>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</si>
  <si>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</si>
  <si>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</si>
  <si>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</si>
  <si>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</si>
  <si>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</si>
  <si>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</si>
  <si>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</si>
  <si>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</si>
  <si>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</si>
  <si>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</si>
  <si>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</si>
  <si>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</si>
  <si>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</si>
  <si>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</si>
  <si>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</si>
  <si>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</si>
  <si>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</si>
  <si>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</si>
  <si>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</si>
  <si>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</si>
  <si>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</si>
  <si>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</si>
  <si>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</si>
  <si>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</si>
  <si>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</si>
  <si>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</si>
  <si>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</si>
  <si>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</si>
  <si>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</si>
  <si>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</si>
  <si>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</si>
  <si>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</si>
  <si>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</si>
  <si>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</si>
  <si>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</si>
  <si>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</si>
  <si>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</si>
  <si>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</si>
  <si>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</si>
  <si>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</si>
  <si>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</si>
  <si>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</si>
  <si>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</si>
  <si>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</si>
  <si>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</si>
  <si>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</si>
  <si>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</si>
  <si>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</si>
  <si>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</si>
  <si>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</si>
  <si>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</si>
  <si>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</si>
  <si>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</si>
  <si>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</si>
  <si>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</si>
  <si>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</si>
  <si>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</si>
  <si>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</si>
  <si>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</si>
  <si>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</si>
  <si>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</si>
  <si>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</si>
  <si>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</si>
  <si>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</si>
  <si>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</si>
  <si>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</si>
  <si>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</si>
  <si>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</si>
  <si>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</si>
  <si>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</si>
  <si>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</si>
  <si>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</si>
  <si>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</si>
  <si>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</si>
  <si>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</si>
  <si>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</si>
  <si>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</si>
  <si>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</si>
  <si>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</si>
  <si>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</si>
  <si>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</si>
  <si>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</si>
  <si>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</si>
  <si>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</si>
  <si>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</si>
  <si>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</si>
  <si>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</si>
  <si>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</si>
  <si>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</si>
  <si>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</si>
  <si>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</si>
  <si>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</si>
  <si>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</si>
  <si>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</si>
  <si>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</si>
  <si>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</si>
  <si>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</si>
  <si>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</si>
  <si>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</si>
  <si>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</si>
  <si>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</si>
  <si>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</si>
  <si>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</si>
  <si>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</si>
  <si>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</si>
  <si>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</si>
  <si>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</si>
  <si>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</si>
  <si>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</si>
  <si>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</si>
  <si>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</si>
  <si>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</si>
  <si>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</si>
  <si>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</si>
  <si>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</si>
  <si>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</si>
  <si>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</si>
  <si>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</si>
  <si>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</si>
  <si>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</si>
  <si>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</si>
  <si>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</si>
  <si>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</si>
  <si>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</si>
  <si>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</si>
  <si>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</si>
  <si>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</si>
  <si>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</si>
  <si>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</si>
  <si>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</si>
  <si>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</si>
  <si>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</si>
  <si>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</si>
  <si>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</si>
  <si>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</si>
  <si>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</si>
  <si>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</si>
  <si>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</si>
  <si>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</si>
  <si>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</si>
  <si>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</si>
  <si>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</si>
  <si>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</si>
  <si>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</si>
  <si>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</si>
  <si>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</si>
  <si>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</si>
  <si>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</si>
  <si>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</si>
  <si>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</si>
  <si>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</si>
  <si>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</si>
  <si>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</si>
  <si>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</si>
  <si>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</si>
  <si>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</si>
  <si>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</si>
  <si>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</si>
  <si>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</si>
  <si>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</si>
  <si>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</si>
  <si>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</si>
  <si>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</si>
  <si>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</si>
  <si>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</si>
  <si>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</si>
  <si>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</si>
  <si>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</si>
  <si>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</si>
  <si>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</si>
  <si>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</si>
  <si>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</si>
  <si>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</si>
  <si>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</si>
  <si>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</si>
  <si>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</si>
  <si>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</si>
  <si>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</si>
  <si>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</si>
  <si>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</si>
  <si>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</si>
  <si>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</si>
  <si>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</si>
  <si>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</si>
  <si>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</si>
  <si>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</si>
  <si>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</si>
  <si>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</si>
  <si>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</si>
  <si>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</si>
  <si>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</si>
  <si>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</si>
  <si>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</si>
  <si>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</si>
  <si>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</si>
  <si>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</si>
  <si>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</si>
  <si>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</si>
  <si>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</si>
  <si>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</si>
  <si>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</si>
  <si>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</si>
  <si>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</si>
  <si>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</si>
  <si>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</si>
  <si>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</si>
  <si>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</si>
  <si>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</si>
  <si>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</si>
  <si>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</si>
  <si>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</si>
  <si>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</si>
  <si>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</si>
  <si>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</si>
  <si>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</si>
  <si>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</si>
  <si>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</si>
  <si>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</si>
  <si>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</si>
  <si>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</si>
  <si>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</si>
  <si>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</si>
  <si>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</si>
  <si>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</si>
  <si>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</si>
  <si>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</si>
  <si>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</si>
  <si>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</si>
  <si>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</si>
  <si>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</si>
  <si>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</si>
  <si>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</si>
  <si>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</si>
  <si>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</si>
  <si>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</si>
  <si>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</si>
  <si>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</si>
  <si>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</si>
  <si>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</si>
  <si>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</si>
  <si>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</si>
  <si>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</si>
  <si>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</si>
  <si>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</si>
  <si>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</si>
  <si>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</si>
  <si>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</si>
  <si>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</si>
  <si>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</si>
  <si>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</si>
  <si>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</si>
  <si>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</si>
  <si>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</si>
  <si>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</si>
  <si>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</si>
  <si>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</si>
  <si>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</si>
  <si>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</si>
  <si>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</si>
  <si>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</si>
  <si>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</si>
  <si>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</si>
  <si>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</si>
  <si>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</si>
  <si>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</si>
  <si>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</si>
  <si>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</si>
  <si>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</si>
  <si>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</si>
  <si>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</si>
  <si>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</si>
  <si>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</si>
  <si>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</si>
  <si>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</si>
  <si>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</si>
  <si>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</si>
  <si>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</si>
  <si>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</si>
  <si>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</si>
  <si>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</si>
  <si>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</si>
  <si>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</si>
  <si>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</si>
  <si>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</si>
  <si>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</si>
  <si>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</si>
  <si>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</si>
  <si>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</si>
  <si>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</si>
  <si>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</si>
  <si>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</si>
  <si>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</si>
  <si>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</si>
  <si>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</si>
  <si>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</si>
  <si>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</si>
  <si>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</si>
  <si>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</si>
  <si>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</si>
  <si>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</si>
  <si>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</si>
  <si>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</si>
  <si>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</si>
  <si>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</si>
  <si>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</si>
  <si>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</si>
  <si>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</si>
  <si>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</si>
  <si>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</si>
  <si>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</si>
  <si>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</si>
  <si>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</si>
  <si>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</si>
  <si>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</si>
  <si>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</si>
  <si>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</si>
  <si>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</si>
  <si>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</si>
  <si>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</si>
  <si>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</si>
  <si>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</si>
  <si>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</si>
  <si>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</si>
  <si>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</si>
  <si>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</si>
  <si>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</si>
  <si>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</si>
  <si>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</si>
  <si>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</si>
  <si>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</si>
  <si>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</si>
  <si>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</si>
  <si>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</si>
  <si>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</si>
  <si>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</si>
  <si>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</si>
  <si>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</si>
  <si>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</si>
  <si>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</si>
  <si>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</si>
  <si>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</si>
  <si>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</si>
  <si>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</si>
  <si>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</si>
  <si>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</si>
  <si>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</si>
  <si>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</si>
  <si>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</si>
  <si>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</si>
  <si>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</si>
  <si>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</si>
  <si>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</si>
  <si>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</si>
  <si>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</si>
  <si>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</si>
  <si>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</si>
  <si>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</si>
  <si>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</si>
  <si>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</si>
  <si>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</si>
  <si>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</si>
  <si>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</si>
  <si>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</si>
  <si>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</si>
  <si>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</si>
  <si>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</si>
  <si>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</si>
  <si>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</si>
  <si>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</si>
  <si>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</si>
  <si>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</si>
  <si>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</si>
  <si>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</si>
  <si>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</si>
  <si>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</si>
  <si>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</si>
  <si>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</si>
  <si>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</si>
  <si>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</si>
  <si>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</si>
  <si>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</si>
  <si>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</si>
  <si>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</si>
  <si>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</si>
  <si>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</si>
  <si>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</si>
  <si>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</si>
  <si>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</si>
  <si>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</si>
  <si>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</si>
  <si>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</si>
  <si>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</si>
  <si>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</si>
  <si>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</si>
  <si>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</si>
  <si>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</si>
  <si>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</si>
  <si>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</si>
  <si>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</si>
  <si>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</si>
  <si>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</si>
  <si>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</si>
  <si>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</si>
  <si>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</si>
  <si>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</si>
  <si>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</si>
  <si>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</si>
  <si>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</si>
  <si>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</si>
  <si>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</si>
  <si>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</si>
  <si>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</si>
  <si>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</si>
  <si>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</si>
  <si>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</si>
  <si>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</si>
  <si>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</si>
  <si>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</si>
  <si>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</si>
  <si>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</si>
  <si>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</si>
  <si>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</si>
  <si>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</si>
  <si>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</si>
  <si>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</si>
  <si>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</si>
  <si>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</si>
  <si>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</si>
  <si>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</si>
  <si>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</si>
  <si>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</si>
  <si>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</si>
  <si>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</si>
  <si>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</si>
  <si>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</si>
  <si>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</si>
  <si>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</si>
  <si>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</si>
  <si>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</si>
  <si>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</si>
  <si>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</si>
  <si>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</si>
  <si>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</si>
  <si>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</si>
  <si>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</si>
  <si>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</si>
  <si>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</si>
  <si>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</si>
  <si>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</si>
  <si>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</si>
  <si>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</si>
  <si>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</si>
  <si>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</si>
  <si>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</si>
  <si>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</si>
  <si>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</si>
  <si>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</si>
  <si>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</si>
  <si>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</si>
  <si>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</si>
  <si>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</si>
  <si>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</si>
  <si>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</si>
  <si>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</si>
  <si>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</si>
  <si>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</si>
  <si>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</si>
  <si>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</si>
  <si>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</si>
  <si>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</si>
  <si>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</si>
  <si>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</si>
  <si>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</si>
  <si>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</si>
  <si>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</si>
  <si>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</si>
  <si>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</si>
  <si>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</si>
  <si>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</si>
  <si>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</si>
  <si>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</si>
  <si>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</si>
  <si>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</si>
  <si>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</si>
  <si>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</si>
  <si>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</si>
  <si>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</si>
  <si>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</si>
  <si>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</si>
  <si>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</si>
  <si>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</si>
  <si>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</si>
  <si>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</si>
  <si>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</si>
  <si>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</si>
  <si>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</si>
  <si>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</si>
  <si>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</si>
  <si>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</si>
  <si>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</si>
  <si>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</si>
  <si>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</si>
  <si>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</si>
  <si>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</si>
  <si>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</si>
  <si>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</si>
  <si>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</si>
  <si>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</si>
  <si>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</si>
  <si>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</si>
  <si>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</si>
  <si>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</si>
  <si>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</si>
  <si>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</si>
  <si>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</si>
  <si>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</si>
  <si>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</si>
  <si>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</si>
  <si>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</si>
  <si>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</si>
  <si>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</si>
  <si>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</si>
  <si>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</si>
  <si>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</si>
  <si>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</si>
  <si>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</si>
  <si>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</si>
  <si>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</si>
  <si>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</si>
  <si>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</si>
  <si>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</si>
  <si>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</si>
  <si>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</si>
  <si>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</si>
  <si>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</si>
  <si>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</si>
  <si>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</si>
  <si>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</si>
  <si>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</si>
  <si>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</si>
  <si>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</si>
  <si>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</si>
  <si>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</si>
  <si>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</si>
  <si>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</si>
  <si>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</si>
  <si>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</si>
  <si>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</si>
  <si>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</si>
  <si>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</si>
  <si>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</si>
  <si>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</si>
  <si>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</si>
  <si>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</si>
  <si>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</si>
  <si>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</si>
  <si>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</si>
  <si>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</si>
  <si>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</si>
  <si>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</si>
  <si>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</si>
  <si>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</si>
  <si>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</si>
  <si>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</si>
  <si>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</si>
  <si>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</si>
  <si>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</si>
  <si>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</si>
  <si>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</si>
  <si>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</si>
  <si>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</si>
  <si>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</si>
  <si>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</si>
  <si>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</si>
  <si>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</si>
  <si>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</si>
  <si>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</si>
  <si>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</si>
  <si>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</si>
  <si>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</si>
  <si>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</si>
  <si>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</si>
  <si>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</si>
  <si>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</si>
  <si>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</si>
  <si>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</si>
  <si>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</si>
  <si>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</si>
  <si>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</si>
  <si>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</si>
  <si>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</si>
  <si>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</si>
  <si>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</si>
  <si>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</si>
  <si>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</si>
  <si>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</si>
  <si>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</si>
  <si>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</si>
  <si>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</si>
  <si>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</si>
  <si>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</si>
  <si>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</si>
  <si>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</si>
  <si>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</si>
  <si>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</si>
  <si>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</si>
  <si>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</si>
  <si>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</si>
  <si>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</si>
  <si>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</si>
  <si>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</si>
  <si>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</si>
  <si>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</si>
  <si>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</si>
  <si>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</si>
  <si>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</si>
  <si>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</si>
  <si>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</si>
  <si>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</si>
  <si>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</si>
  <si>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</si>
  <si>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</si>
  <si>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</si>
  <si>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</si>
  <si>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</si>
  <si>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</si>
  <si>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</si>
  <si>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</si>
  <si>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</si>
  <si>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</si>
  <si>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</si>
  <si>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</si>
  <si>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</si>
  <si>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</si>
  <si>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</si>
  <si>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</si>
  <si>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</si>
  <si>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</si>
  <si>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</si>
  <si>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</si>
  <si>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</si>
  <si>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</si>
  <si>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</si>
  <si>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</si>
  <si>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</si>
  <si>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</si>
  <si>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</si>
  <si>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</si>
  <si>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</si>
  <si>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</si>
  <si>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</si>
  <si>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</si>
  <si>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</si>
  <si>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</si>
  <si>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</si>
  <si>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</si>
  <si>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</si>
  <si>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</si>
  <si>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</si>
  <si>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</si>
  <si>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</si>
  <si>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</si>
  <si>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</si>
  <si>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</si>
  <si>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</si>
  <si>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</si>
  <si>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</si>
  <si>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</si>
  <si>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</si>
  <si>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</si>
  <si>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</si>
  <si>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</si>
  <si>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</si>
  <si>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</si>
  <si>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</si>
  <si>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</si>
  <si>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</si>
  <si>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</si>
  <si>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</si>
  <si>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</si>
  <si>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</si>
  <si>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</si>
  <si>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</si>
  <si>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</si>
  <si>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</si>
  <si>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</si>
  <si>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</si>
  <si>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</si>
  <si>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</si>
  <si>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</si>
  <si>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</si>
  <si>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</si>
  <si>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</si>
  <si>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</si>
  <si>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</si>
  <si>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</si>
  <si>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</si>
  <si>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</si>
  <si>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</si>
  <si>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</si>
  <si>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</si>
  <si>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</si>
  <si>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</si>
  <si>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</si>
  <si>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</si>
  <si>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</si>
  <si>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</si>
  <si>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</si>
  <si>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</si>
  <si>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</si>
  <si>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</si>
  <si>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</si>
  <si>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</si>
  <si>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</si>
  <si>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</si>
  <si>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</si>
  <si>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</si>
  <si>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</si>
  <si>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</si>
  <si>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</si>
  <si>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</si>
  <si>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</si>
  <si>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</si>
  <si>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</si>
  <si>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</si>
  <si>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</si>
  <si>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</si>
  <si>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</si>
  <si>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</si>
  <si>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</si>
  <si>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</si>
  <si>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</si>
  <si>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</si>
  <si>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</si>
  <si>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</si>
  <si>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</si>
  <si>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</si>
  <si>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</si>
  <si>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</si>
  <si>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</si>
  <si>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</si>
  <si>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</si>
  <si>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</si>
  <si>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</si>
  <si>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</si>
  <si>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</si>
  <si>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</si>
  <si>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</si>
  <si>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</si>
  <si>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</si>
  <si>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</si>
  <si>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</si>
  <si>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</si>
  <si>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</si>
  <si>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</si>
  <si>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</si>
  <si>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</si>
  <si>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</si>
  <si>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</si>
  <si>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</si>
  <si>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</si>
  <si>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</si>
  <si>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</si>
  <si>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</si>
  <si>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</si>
  <si>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</si>
  <si>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</si>
  <si>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</si>
  <si>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</si>
  <si>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</si>
  <si>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</si>
  <si>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</si>
  <si>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</si>
  <si>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</si>
  <si>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</si>
  <si>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</si>
  <si>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</si>
  <si>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</si>
  <si>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</si>
  <si>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</si>
  <si>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</si>
  <si>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</si>
  <si>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</si>
  <si>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</si>
  <si>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</si>
  <si>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</si>
  <si>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</si>
  <si>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</si>
  <si>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</si>
  <si>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</si>
  <si>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</si>
  <si>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</si>
  <si>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</si>
  <si>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</si>
  <si>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</si>
  <si>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</si>
  <si>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</si>
  <si>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</si>
  <si>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</si>
  <si>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</si>
  <si>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</si>
  <si>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</si>
  <si>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</si>
  <si>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</si>
  <si>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</si>
  <si>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</si>
  <si>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</si>
  <si>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</si>
  <si>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</si>
  <si>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</si>
  <si>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</si>
  <si>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</si>
  <si>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</si>
  <si>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</si>
  <si>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</si>
  <si>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</si>
  <si>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</si>
  <si>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</si>
  <si>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</si>
  <si>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</si>
  <si>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</si>
  <si>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</si>
  <si>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</si>
  <si>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</si>
  <si>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</si>
  <si>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</si>
  <si>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</si>
  <si>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</si>
  <si>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</si>
  <si>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</si>
  <si>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</si>
  <si>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</si>
  <si>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</si>
  <si>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</si>
  <si>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</si>
  <si>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</si>
  <si>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</si>
  <si>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</si>
  <si>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</si>
  <si>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</si>
  <si>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</si>
  <si>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</si>
  <si>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</si>
  <si>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</si>
  <si>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</si>
  <si>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</si>
  <si>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</si>
  <si>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</si>
  <si>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</si>
  <si>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</si>
  <si>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</si>
  <si>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</si>
  <si>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</si>
  <si>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</si>
  <si>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</si>
  <si>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</si>
  <si>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</si>
  <si>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</si>
  <si>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</si>
  <si>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</si>
  <si>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</si>
  <si>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</si>
  <si>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</si>
  <si>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</si>
  <si>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</si>
  <si>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</si>
  <si>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</si>
  <si>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</si>
  <si>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</si>
  <si>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</si>
  <si>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</si>
  <si>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</si>
  <si>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</si>
  <si>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</si>
  <si>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</si>
  <si>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</si>
  <si>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</si>
  <si>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</si>
  <si>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</si>
  <si>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</si>
  <si>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</si>
  <si>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</si>
  <si>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</si>
  <si>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</si>
  <si>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</si>
  <si>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</si>
  <si>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</si>
  <si>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</si>
  <si>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</si>
  <si>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</si>
  <si>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</si>
  <si>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</si>
  <si>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</si>
  <si>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</si>
  <si>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</si>
  <si>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</si>
  <si>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</si>
  <si>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</si>
  <si>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</si>
  <si>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</si>
  <si>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</si>
  <si>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</si>
  <si>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</si>
  <si>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</si>
  <si>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</si>
  <si>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</si>
  <si>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</si>
  <si>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</si>
  <si>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</si>
  <si>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</si>
  <si>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</si>
  <si>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</si>
  <si>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</si>
  <si>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</si>
  <si>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</si>
  <si>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</si>
  <si>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</si>
  <si>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</si>
  <si>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</si>
  <si>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</si>
  <si>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</si>
  <si>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</si>
  <si>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</si>
  <si>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</si>
  <si>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</si>
  <si>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</si>
  <si>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</si>
  <si>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</si>
  <si>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</si>
  <si>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</si>
  <si>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</si>
  <si>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</si>
  <si>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</si>
  <si>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</si>
  <si>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</si>
  <si>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</si>
  <si>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</si>
  <si>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</si>
  <si>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</si>
  <si>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</si>
  <si>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</si>
  <si>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</si>
  <si>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</si>
  <si>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</si>
  <si>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</si>
  <si>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</si>
  <si>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</si>
  <si>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</si>
  <si>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</si>
  <si>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</si>
  <si>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</si>
  <si>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</si>
  <si>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</si>
  <si>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</si>
  <si>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</si>
  <si>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</si>
  <si>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</si>
  <si>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</si>
  <si>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</si>
  <si>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</si>
  <si>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</si>
  <si>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</si>
  <si>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</si>
  <si>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</si>
  <si>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</si>
  <si>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</si>
  <si>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</si>
  <si>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</si>
  <si>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</si>
  <si>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</si>
  <si>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</si>
  <si>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</si>
  <si>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</si>
  <si>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</si>
  <si>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</si>
  <si>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</si>
  <si>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</si>
  <si>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</si>
  <si>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</si>
  <si>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</si>
  <si>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</si>
  <si>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</si>
  <si>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</si>
  <si>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</si>
  <si>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</si>
  <si>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</si>
  <si>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</si>
  <si>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</si>
  <si>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</si>
  <si>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</si>
  <si>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</si>
  <si>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</si>
  <si>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</si>
  <si>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</si>
  <si>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</si>
  <si>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</si>
  <si>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</si>
  <si>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</si>
  <si>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</si>
  <si>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</si>
  <si>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</si>
  <si>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</si>
  <si>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</si>
  <si>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</si>
  <si>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</si>
  <si>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</si>
  <si>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</si>
  <si>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</si>
  <si>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</si>
  <si>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</si>
  <si>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</si>
  <si>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</si>
  <si>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</si>
  <si>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</si>
  <si>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</si>
  <si>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</si>
  <si>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</si>
  <si>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</si>
  <si>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</si>
  <si>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</si>
  <si>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</si>
  <si>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</si>
  <si>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</si>
  <si>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</si>
  <si>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</si>
  <si>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</si>
  <si>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</si>
  <si>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</si>
  <si>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</si>
  <si>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</si>
  <si>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</si>
  <si>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</si>
  <si>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</si>
  <si>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</si>
  <si>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</si>
  <si>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</si>
  <si>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</si>
  <si>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</si>
  <si>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</si>
  <si>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</si>
  <si>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</si>
  <si>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</si>
  <si>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</si>
  <si>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</si>
  <si>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</si>
  <si>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</si>
  <si>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</si>
  <si>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</si>
  <si>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</si>
  <si>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</si>
  <si>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</si>
  <si>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</si>
  <si>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</si>
  <si>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</si>
  <si>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</si>
  <si>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</si>
  <si>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</si>
  <si>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</si>
  <si>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</si>
  <si>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</si>
  <si>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</si>
  <si>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</si>
  <si>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</si>
  <si>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</si>
  <si>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</si>
  <si>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</si>
  <si>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</si>
  <si>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</si>
  <si>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</si>
  <si>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</si>
  <si>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</si>
  <si>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</si>
  <si>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</si>
  <si>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</si>
  <si>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</si>
  <si>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</si>
  <si>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</si>
  <si>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</si>
  <si>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</si>
  <si>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</si>
  <si>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</si>
  <si>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</si>
  <si>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</si>
  <si>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</si>
  <si>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</si>
  <si>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</si>
  <si>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</si>
  <si>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</si>
  <si>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</si>
  <si>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</si>
  <si>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</si>
  <si>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</si>
  <si>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</si>
  <si>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</si>
  <si>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</si>
  <si>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</si>
  <si>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</si>
  <si>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</si>
  <si>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</si>
  <si>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</si>
  <si>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</si>
  <si>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</si>
  <si>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</si>
  <si>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</si>
  <si>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</si>
  <si>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</si>
  <si>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</si>
  <si>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</si>
  <si>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</si>
  <si>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</si>
  <si>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</si>
  <si>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</si>
  <si>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</si>
  <si>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</si>
  <si>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</si>
  <si>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</si>
  <si>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</si>
  <si>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</si>
  <si>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</si>
  <si>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</si>
  <si>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</si>
  <si>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</si>
  <si>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</si>
  <si>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</si>
  <si>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</si>
  <si>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</si>
  <si>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</si>
  <si>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</si>
  <si>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</si>
  <si>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</si>
  <si>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</si>
  <si>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</si>
  <si>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</si>
  <si>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</si>
  <si>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</si>
  <si>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</si>
  <si>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</si>
  <si>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</si>
  <si>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</si>
  <si>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</si>
  <si>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</si>
  <si>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</si>
  <si>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</si>
  <si>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</si>
  <si>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</si>
  <si>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</si>
  <si>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</si>
  <si>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</si>
  <si>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</si>
  <si>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</si>
  <si>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</si>
  <si>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</si>
  <si>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</si>
  <si>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</si>
  <si>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</si>
  <si>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</si>
  <si>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</si>
  <si>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</si>
  <si>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</si>
  <si>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</si>
  <si>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</si>
  <si>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</si>
  <si>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</si>
  <si>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</si>
  <si>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</si>
  <si>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</si>
  <si>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</si>
  <si>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</si>
  <si>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</si>
  <si>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</si>
  <si>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</si>
  <si>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</si>
  <si>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</si>
  <si>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</si>
  <si>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</si>
  <si>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</si>
  <si>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</si>
  <si>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</si>
  <si>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</si>
  <si>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</si>
  <si>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</si>
  <si>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</si>
  <si>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</si>
  <si>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</si>
  <si>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</si>
  <si>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</si>
  <si>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</si>
  <si>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</si>
  <si>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</si>
  <si>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</si>
  <si>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</si>
  <si>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</si>
  <si>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</si>
  <si>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</si>
  <si>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</si>
  <si>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</si>
  <si>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</si>
  <si>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</si>
  <si>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</si>
  <si>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</si>
  <si>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</si>
  <si>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</si>
  <si>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</si>
  <si>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</si>
  <si>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</si>
  <si>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</si>
  <si>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</si>
  <si>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</si>
  <si>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</si>
  <si>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</si>
  <si>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</si>
  <si>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</si>
  <si>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</si>
  <si>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</si>
  <si>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</si>
  <si>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</si>
  <si>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</si>
  <si>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</si>
  <si>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</si>
  <si>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</si>
  <si>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</si>
  <si>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</si>
  <si>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</si>
  <si>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</si>
  <si>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</si>
  <si>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</si>
  <si>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</si>
  <si>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</si>
  <si>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</si>
  <si>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</si>
  <si>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</si>
  <si>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</si>
  <si>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</si>
  <si>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</si>
  <si>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</si>
  <si>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</si>
  <si>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</si>
  <si>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</si>
  <si>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</si>
  <si>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</si>
  <si>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</si>
  <si>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</si>
  <si>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</si>
  <si>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</si>
  <si>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</si>
  <si>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</si>
  <si>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</si>
  <si>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</si>
  <si>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</si>
  <si>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</si>
  <si>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</si>
  <si>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</si>
  <si>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</si>
  <si>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</si>
  <si>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</si>
  <si>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</si>
  <si>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</si>
  <si>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</si>
  <si>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</si>
  <si>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</si>
  <si>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</si>
  <si>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</si>
  <si>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</si>
  <si>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</si>
  <si>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</si>
  <si>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</si>
  <si>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</si>
  <si>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</si>
  <si>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</si>
  <si>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</si>
  <si>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</si>
  <si>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</si>
  <si>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</si>
  <si>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</si>
  <si>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</si>
  <si>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</si>
  <si>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</si>
  <si>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</si>
  <si>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</si>
  <si>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</si>
  <si>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</si>
  <si>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</si>
  <si>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</si>
  <si>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</si>
  <si>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</si>
  <si>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</si>
  <si>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</si>
  <si>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</si>
  <si>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</si>
  <si>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</si>
  <si>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</si>
  <si>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</si>
  <si>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</si>
  <si>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</si>
  <si>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</si>
  <si>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</si>
  <si>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</si>
  <si>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</si>
  <si>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</si>
  <si>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</si>
  <si>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</si>
  <si>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</si>
  <si>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</si>
  <si>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</si>
  <si>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</si>
  <si>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</si>
  <si>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</si>
  <si>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</si>
  <si>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</si>
  <si>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</si>
  <si>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</si>
  <si>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</si>
  <si>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</si>
  <si>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</si>
  <si>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</si>
  <si>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</si>
  <si>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</si>
  <si>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</si>
  <si>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</si>
  <si>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</si>
  <si>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</si>
  <si>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</si>
  <si>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</si>
  <si>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</si>
  <si>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</si>
  <si>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</si>
  <si>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</si>
  <si>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</si>
  <si>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</si>
  <si>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</si>
  <si>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</si>
  <si>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</si>
  <si>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</si>
  <si>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</si>
  <si>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</si>
  <si>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</si>
  <si>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</si>
  <si>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</si>
  <si>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</si>
  <si>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</si>
  <si>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</si>
  <si>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</si>
  <si>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</si>
  <si>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</si>
  <si>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</si>
  <si>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</si>
  <si>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</si>
  <si>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</si>
  <si>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</si>
  <si>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</si>
  <si>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</si>
  <si>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</si>
  <si>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</si>
  <si>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</si>
  <si>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</si>
  <si>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</si>
  <si>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</si>
  <si>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</si>
  <si>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</si>
  <si>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</si>
  <si>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</si>
  <si>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</si>
  <si>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</si>
  <si>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</si>
  <si>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</si>
  <si>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</si>
  <si>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</si>
  <si>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</si>
  <si>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</si>
  <si>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</si>
  <si>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</si>
  <si>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</si>
  <si>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</si>
  <si>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</si>
  <si>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</si>
  <si>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</si>
  <si>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</si>
  <si>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</si>
  <si>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</si>
  <si>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</si>
  <si>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</si>
  <si>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</si>
  <si>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</si>
  <si>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</si>
  <si>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</si>
  <si>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</si>
  <si>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</si>
  <si>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</si>
  <si>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</si>
  <si>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</si>
  <si>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</si>
  <si>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</si>
  <si>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</si>
  <si>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</si>
  <si>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</si>
  <si>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</si>
  <si>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</si>
  <si>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</si>
  <si>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</si>
  <si>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</si>
  <si>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</si>
  <si>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</si>
  <si>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</si>
  <si>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</si>
  <si>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</si>
  <si>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</si>
  <si>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</si>
  <si>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</si>
  <si>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</si>
  <si>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</si>
  <si>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</si>
  <si>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</si>
  <si>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</si>
  <si>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</si>
  <si>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</si>
  <si>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</si>
  <si>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</si>
  <si>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</si>
  <si>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</si>
  <si>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</si>
  <si>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</si>
  <si>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</si>
  <si>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</si>
  <si>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</si>
  <si>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</si>
  <si>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</si>
  <si>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</si>
  <si>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</si>
  <si>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</si>
  <si>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</si>
  <si>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</si>
  <si>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</si>
  <si>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</si>
  <si>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</si>
  <si>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</si>
  <si>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</si>
  <si>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</si>
  <si>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</si>
  <si>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</si>
  <si>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</si>
  <si>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</si>
  <si>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</si>
  <si>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</si>
  <si>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</si>
  <si>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</si>
  <si>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</si>
  <si>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</si>
  <si>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</si>
  <si>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</si>
  <si>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</si>
  <si>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</si>
  <si>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</si>
  <si>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</si>
  <si>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</si>
  <si>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</si>
  <si>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</si>
  <si>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</si>
  <si>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</si>
  <si>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</si>
  <si>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</si>
  <si>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</si>
  <si>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</si>
  <si>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</si>
  <si>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</si>
  <si>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</si>
  <si>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</si>
  <si>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</si>
  <si>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</si>
  <si>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</si>
  <si>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</si>
  <si>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</si>
  <si>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</si>
  <si>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</si>
  <si>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</si>
  <si>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</si>
  <si>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</si>
  <si>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</si>
  <si>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</si>
  <si>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</si>
  <si>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</si>
  <si>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</si>
  <si>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</si>
  <si>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</si>
  <si>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</si>
  <si>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</si>
  <si>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</si>
  <si>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</si>
  <si>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</si>
  <si>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</si>
  <si>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</si>
  <si>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</si>
  <si>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</si>
  <si>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</si>
  <si>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</si>
  <si>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</si>
  <si>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</si>
  <si>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</si>
  <si>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</si>
  <si>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</si>
  <si>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</si>
  <si>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</si>
  <si>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</si>
  <si>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</si>
  <si>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</si>
  <si>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</si>
  <si>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</si>
  <si>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</si>
  <si>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</si>
  <si>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</si>
  <si>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</si>
  <si>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</si>
  <si>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</si>
  <si>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</si>
  <si>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</si>
  <si>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</si>
  <si>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</si>
  <si>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</si>
  <si>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</si>
  <si>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</si>
  <si>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</si>
  <si>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</si>
  <si>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</si>
  <si>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</si>
  <si>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</si>
  <si>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</si>
  <si>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</si>
  <si>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</si>
  <si>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</si>
  <si>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</si>
  <si>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</si>
  <si>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</si>
  <si>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</si>
  <si>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</si>
  <si>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</si>
  <si>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</si>
  <si>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</si>
  <si>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</si>
  <si>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</si>
  <si>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</si>
  <si>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</si>
  <si>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</si>
  <si>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</si>
  <si>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</si>
  <si>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</si>
  <si>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</si>
  <si>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</si>
  <si>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</si>
  <si>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</si>
  <si>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</si>
  <si>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</si>
  <si>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</si>
  <si>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</si>
  <si>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</si>
  <si>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</si>
  <si>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</si>
  <si>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</si>
  <si>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</si>
  <si>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</si>
  <si>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</si>
  <si>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</si>
  <si>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</si>
  <si>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</si>
  <si>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</si>
  <si>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</si>
  <si>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</si>
  <si>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</si>
  <si>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</si>
  <si>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</si>
  <si>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</si>
  <si>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</si>
  <si>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</si>
  <si>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</si>
  <si>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</si>
  <si>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</si>
  <si>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</si>
  <si>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</si>
  <si>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</si>
  <si>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</si>
  <si>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</si>
  <si>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</si>
  <si>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</si>
  <si>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</si>
  <si>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</si>
  <si>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</si>
  <si>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</si>
  <si>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</si>
  <si>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</si>
  <si>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</si>
  <si>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</si>
  <si>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</si>
  <si>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</si>
  <si>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</si>
  <si>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</si>
  <si>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</si>
  <si>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</si>
  <si>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</si>
  <si>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</si>
  <si>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</si>
  <si>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</si>
  <si>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</si>
  <si>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</si>
  <si>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</si>
  <si>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</si>
  <si>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</si>
  <si>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</si>
  <si>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</si>
  <si>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</si>
  <si>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</si>
  <si>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</si>
  <si>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</si>
  <si>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</si>
  <si>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</si>
  <si>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</si>
  <si>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</si>
  <si>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</si>
  <si>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</si>
  <si>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</si>
  <si>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</si>
  <si>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</si>
  <si>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</si>
  <si>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</si>
  <si>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</si>
  <si>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</si>
  <si>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</si>
  <si>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</si>
  <si>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</si>
  <si>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</si>
  <si>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</si>
  <si>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</si>
  <si>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</si>
  <si>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</si>
  <si>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</si>
  <si>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</si>
  <si>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</si>
  <si>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</si>
  <si>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</si>
  <si>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</si>
  <si>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</si>
  <si>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</si>
  <si>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</si>
  <si>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</si>
  <si>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</si>
  <si>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</si>
  <si>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</si>
  <si>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</si>
  <si>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</si>
  <si>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</si>
  <si>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</si>
  <si>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</si>
  <si>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</si>
  <si>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</si>
  <si>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</si>
  <si>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</si>
  <si>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</si>
  <si>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</si>
  <si>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</si>
  <si>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</si>
  <si>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</si>
  <si>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</si>
  <si>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</si>
  <si>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</si>
  <si>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</si>
  <si>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</si>
  <si>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</si>
  <si>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</si>
  <si>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</si>
  <si>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</si>
  <si>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</si>
  <si>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</si>
  <si>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</si>
  <si>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</si>
  <si>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</si>
  <si>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</si>
  <si>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</si>
  <si>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</si>
  <si>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</si>
  <si>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</si>
  <si>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</si>
  <si>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</si>
  <si>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</si>
  <si>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</si>
  <si>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</si>
  <si>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</si>
  <si>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</si>
  <si>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</si>
  <si>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</si>
  <si>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</si>
  <si>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</si>
  <si>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</si>
  <si>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</si>
  <si>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</si>
  <si>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</si>
  <si>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</si>
  <si>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</si>
  <si>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</si>
  <si>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</si>
  <si>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</si>
  <si>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</si>
  <si>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</si>
  <si>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</si>
  <si>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</si>
  <si>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</si>
  <si>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</si>
  <si>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</si>
  <si>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</si>
  <si>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</si>
  <si>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</si>
  <si>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</si>
  <si>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</si>
  <si>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</si>
  <si>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</si>
  <si>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</si>
  <si>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</si>
  <si>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</si>
  <si>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</si>
  <si>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</si>
  <si>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</si>
  <si>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</si>
  <si>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</si>
  <si>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</si>
  <si>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</si>
  <si>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</si>
  <si>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</si>
  <si>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</si>
  <si>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</si>
  <si>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</si>
  <si>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</si>
  <si>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</si>
  <si>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</si>
  <si>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</si>
  <si>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</si>
  <si>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</si>
  <si>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</si>
  <si>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</si>
  <si>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</si>
  <si>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</si>
  <si>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</si>
  <si>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</si>
  <si>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</si>
  <si>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</si>
  <si>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</si>
  <si>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</si>
  <si>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</si>
  <si>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</si>
  <si>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</si>
  <si>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</si>
  <si>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</si>
  <si>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</si>
  <si>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</si>
  <si>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</si>
  <si>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</si>
  <si>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</si>
  <si>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</si>
  <si>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</si>
  <si>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</si>
  <si>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</si>
  <si>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</si>
  <si>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</si>
  <si>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</si>
  <si>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</si>
  <si>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</si>
  <si>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</si>
  <si>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</si>
  <si>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</si>
  <si>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</si>
  <si>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</si>
  <si>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</si>
  <si>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</si>
  <si>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</si>
  <si>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</si>
  <si>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</si>
  <si>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</si>
  <si>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</si>
  <si>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</si>
  <si>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</si>
  <si>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</si>
  <si>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</si>
  <si>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</si>
  <si>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</si>
  <si>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</si>
  <si>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</si>
  <si>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</si>
  <si>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</si>
  <si>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</si>
  <si>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</si>
  <si>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</si>
  <si>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</si>
  <si>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</si>
  <si>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</si>
  <si>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</si>
  <si>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</si>
  <si>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</si>
  <si>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</si>
  <si>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</si>
  <si>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</si>
  <si>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</si>
  <si>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</si>
  <si>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</si>
  <si>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</si>
  <si>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</si>
  <si>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</si>
  <si>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</si>
  <si>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</si>
  <si>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</si>
  <si>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</si>
  <si>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</si>
  <si>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</si>
  <si>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</si>
  <si>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</si>
  <si>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</si>
  <si>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</si>
  <si>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</si>
  <si>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</si>
  <si>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</si>
  <si>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</si>
  <si>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</si>
  <si>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</si>
  <si>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</si>
  <si>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</si>
  <si>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</si>
  <si>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</si>
  <si>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</si>
  <si>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</si>
  <si>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</si>
  <si>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</si>
  <si>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</si>
  <si>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</si>
  <si>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</si>
  <si>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</si>
  <si>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</si>
  <si>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</si>
  <si>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</si>
  <si>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</si>
  <si>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</si>
  <si>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</si>
  <si>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</si>
  <si>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</si>
  <si>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</si>
  <si>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</si>
  <si>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</si>
  <si>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</si>
  <si>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</si>
  <si>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</si>
  <si>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</si>
  <si>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</si>
  <si>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</si>
  <si>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</si>
  <si>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</si>
  <si>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</si>
  <si>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</si>
  <si>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</si>
  <si>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</si>
  <si>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</si>
  <si>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</si>
  <si>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</si>
  <si>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</si>
  <si>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</si>
  <si>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</si>
  <si>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</si>
  <si>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</si>
  <si>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</si>
  <si>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</si>
  <si>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</si>
  <si>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</si>
  <si>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</si>
  <si>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</si>
  <si>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</si>
  <si>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</si>
  <si>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</si>
  <si>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</si>
  <si>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</si>
  <si>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</si>
  <si>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</si>
  <si>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</si>
  <si>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</si>
  <si>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</si>
  <si>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</si>
  <si>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</si>
  <si>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</si>
  <si>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</si>
  <si>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</si>
  <si>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</si>
  <si>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</si>
  <si>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</si>
  <si>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</si>
  <si>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</si>
  <si>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</si>
  <si>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</si>
  <si>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</si>
  <si>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</si>
  <si>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</si>
  <si>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</si>
  <si>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</si>
  <si>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</si>
  <si>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</si>
  <si>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</si>
  <si>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</si>
  <si>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</si>
  <si>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</si>
  <si>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</si>
  <si>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</si>
  <si>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</si>
  <si>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</si>
  <si>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</si>
  <si>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</si>
  <si>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</si>
  <si>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</si>
  <si>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</si>
  <si>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</si>
  <si>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</si>
  <si>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</si>
  <si>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</si>
  <si>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</si>
  <si>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</si>
  <si>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</si>
  <si>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</si>
  <si>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</si>
  <si>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</si>
  <si>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</si>
  <si>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</si>
  <si>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</si>
  <si>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</si>
  <si>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</si>
  <si>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</si>
  <si>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</si>
  <si>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</si>
  <si>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</si>
  <si>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</si>
  <si>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</si>
  <si>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</si>
  <si>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</si>
  <si>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</si>
  <si>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</si>
  <si>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</si>
  <si>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</si>
  <si>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</si>
  <si>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</si>
  <si>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</si>
  <si>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</si>
  <si>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</si>
  <si>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</si>
  <si>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</si>
  <si>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</si>
  <si>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</si>
  <si>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</si>
  <si>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</si>
  <si>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</si>
  <si>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</si>
  <si>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</si>
  <si>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</si>
  <si>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</si>
  <si>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</si>
  <si>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</si>
  <si>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</si>
  <si>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</si>
  <si>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</si>
  <si>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</si>
  <si>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</si>
  <si>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</si>
  <si>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</si>
  <si>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</si>
  <si>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</si>
  <si>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</si>
  <si>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</si>
  <si>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</si>
  <si>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</si>
  <si>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</si>
  <si>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</si>
  <si>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</si>
  <si>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</si>
  <si>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</si>
  <si>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</si>
  <si>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</si>
  <si>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</si>
  <si>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</si>
  <si>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</si>
  <si>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</si>
  <si>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</si>
  <si>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</si>
  <si>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</si>
  <si>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</si>
  <si>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</si>
  <si>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</si>
  <si>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</si>
  <si>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</si>
  <si>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</si>
  <si>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</si>
  <si>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</si>
  <si>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</si>
  <si>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</si>
  <si>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</si>
  <si>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</si>
  <si>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</si>
  <si>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</si>
  <si>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</si>
  <si>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</si>
  <si>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</si>
  <si>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</si>
  <si>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</si>
  <si>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</si>
  <si>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</si>
  <si>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</si>
  <si>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</si>
  <si>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</si>
  <si>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</si>
  <si>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</si>
  <si>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</si>
  <si>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</si>
  <si>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</si>
  <si>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</si>
  <si>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</si>
  <si>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</si>
  <si>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</si>
  <si>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</si>
  <si>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</si>
  <si>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</si>
  <si>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</si>
  <si>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</si>
  <si>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</si>
  <si>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</si>
  <si>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</si>
  <si>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</si>
  <si>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</si>
  <si>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</si>
  <si>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</si>
  <si>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</si>
  <si>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</si>
  <si>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</si>
  <si>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</si>
  <si>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</si>
  <si>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</si>
  <si>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</si>
  <si>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</si>
  <si>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</si>
  <si>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</si>
  <si>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</si>
  <si>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</si>
  <si>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</si>
  <si>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</si>
  <si>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</si>
  <si>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</si>
  <si>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</si>
  <si>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</si>
  <si>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</si>
  <si>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</si>
  <si>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</si>
  <si>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</si>
  <si>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</si>
  <si>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</si>
  <si>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</si>
  <si>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</si>
  <si>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</si>
  <si>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</si>
  <si>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</si>
  <si>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</si>
  <si>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</si>
  <si>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</si>
  <si>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</si>
  <si>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</si>
  <si>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</si>
  <si>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</si>
  <si>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</si>
  <si>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</si>
  <si>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</si>
  <si>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</si>
  <si>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</si>
  <si>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</si>
  <si>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</si>
  <si>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</si>
  <si>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</si>
  <si>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</si>
  <si>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</si>
  <si>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</si>
  <si>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</si>
  <si>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</si>
  <si>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</si>
  <si>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</si>
  <si>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</si>
  <si>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</si>
  <si>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</si>
  <si>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</si>
  <si>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</si>
  <si>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</si>
  <si>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</si>
  <si>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</si>
  <si>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</si>
  <si>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</si>
  <si>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</si>
  <si>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</si>
  <si>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</si>
  <si>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</si>
  <si>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</si>
  <si>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</si>
  <si>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</si>
  <si>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</si>
  <si>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</si>
  <si>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</si>
  <si>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</si>
  <si>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</si>
  <si>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</si>
  <si>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</si>
  <si>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</si>
  <si>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</si>
  <si>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</si>
  <si>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</si>
  <si>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</si>
  <si>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</si>
  <si>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</si>
  <si>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</si>
  <si>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</si>
  <si>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</si>
  <si>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</si>
  <si>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</si>
  <si>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</si>
  <si>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</si>
  <si>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</si>
  <si>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</si>
  <si>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</si>
  <si>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</si>
  <si>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</si>
  <si>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</si>
  <si>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</si>
  <si>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</si>
  <si>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</si>
  <si>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</si>
  <si>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</si>
  <si>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</si>
  <si>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</si>
  <si>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</si>
  <si>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</si>
  <si>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</si>
  <si>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</si>
  <si>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</si>
  <si>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</si>
  <si>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</si>
  <si>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</si>
  <si>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</si>
  <si>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</si>
  <si>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</si>
  <si>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</si>
  <si>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</si>
  <si>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</si>
  <si>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</si>
  <si>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</si>
  <si>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</si>
  <si>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</si>
  <si>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</si>
  <si>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</si>
  <si>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</si>
  <si>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</si>
  <si>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</si>
  <si>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</si>
  <si>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</si>
  <si>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</si>
  <si>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</si>
  <si>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</si>
  <si>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</si>
  <si>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</si>
  <si>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</si>
  <si>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</si>
  <si>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</si>
  <si>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</si>
  <si>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</si>
  <si>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</si>
  <si>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</si>
  <si>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</si>
  <si>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</si>
  <si>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</si>
  <si>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</si>
  <si>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</si>
  <si>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</si>
  <si>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</si>
  <si>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</si>
  <si>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</si>
  <si>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</si>
  <si>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</si>
  <si>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</si>
  <si>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</si>
  <si>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</si>
  <si>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</si>
  <si>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</si>
  <si>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</si>
  <si>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</si>
  <si>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</si>
  <si>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</si>
  <si>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</si>
  <si>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</si>
  <si>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</si>
  <si>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</si>
  <si>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</si>
  <si>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</si>
  <si>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</si>
  <si>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</si>
  <si>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</si>
  <si>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</si>
  <si>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</si>
  <si>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</si>
  <si>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</si>
  <si>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</si>
  <si>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</si>
  <si>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</si>
  <si>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</si>
  <si>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</si>
  <si>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</si>
  <si>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</si>
  <si>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</si>
  <si>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</si>
  <si>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</si>
  <si>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</si>
  <si>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</si>
  <si>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</si>
  <si>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</si>
  <si>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</si>
  <si>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</si>
  <si>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</si>
  <si>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</si>
  <si>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</si>
  <si>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</si>
  <si>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</si>
  <si>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</si>
  <si>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</si>
  <si>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</si>
  <si>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</si>
  <si>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</si>
  <si>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</si>
  <si>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</si>
  <si>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</si>
  <si>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</si>
  <si>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</si>
  <si>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</si>
  <si>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</si>
  <si>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</si>
  <si>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</si>
  <si>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</si>
  <si>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</si>
  <si>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</si>
  <si>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</si>
  <si>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</si>
  <si>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</si>
  <si>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</si>
  <si>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</si>
  <si>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</si>
  <si>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</si>
  <si>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</si>
  <si>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</si>
  <si>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</si>
  <si>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</si>
  <si>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</si>
  <si>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</si>
  <si>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</si>
  <si>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</si>
  <si>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</si>
  <si>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</si>
  <si>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</si>
  <si>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</si>
  <si>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</si>
  <si>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</si>
  <si>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</si>
  <si>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</si>
  <si>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</si>
  <si>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</si>
  <si>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</si>
  <si>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</si>
  <si>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</si>
  <si>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</si>
  <si>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</si>
  <si>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</si>
  <si>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</si>
  <si>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</si>
  <si>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</si>
  <si>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</si>
  <si>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</si>
  <si>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</si>
  <si>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</si>
  <si>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</si>
  <si>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</si>
  <si>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</si>
  <si>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</si>
  <si>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</si>
  <si>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</si>
  <si>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</si>
  <si>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</si>
  <si>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</si>
  <si>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</si>
  <si>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</si>
  <si>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</si>
  <si>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</si>
  <si>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</si>
  <si>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</si>
  <si>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</si>
  <si>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</si>
  <si>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</si>
  <si>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</si>
  <si>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</si>
  <si>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</si>
  <si>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</si>
  <si>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</si>
  <si>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</si>
  <si>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</si>
  <si>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</si>
  <si>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</si>
  <si>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</si>
  <si>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</si>
  <si>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</si>
  <si>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</si>
  <si>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</si>
  <si>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</si>
  <si>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</si>
  <si>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</si>
  <si>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</si>
  <si>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</si>
  <si>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</si>
  <si>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</si>
  <si>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</si>
  <si>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</si>
  <si>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</si>
  <si>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</si>
  <si>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</si>
  <si>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</si>
  <si>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</si>
  <si>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</si>
  <si>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</si>
  <si>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</si>
  <si>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</si>
  <si>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</si>
  <si>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</si>
  <si>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</si>
  <si>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</si>
  <si>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</si>
  <si>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</si>
  <si>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</si>
  <si>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</si>
  <si>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</si>
  <si>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</si>
  <si>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</si>
  <si>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</si>
  <si>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</si>
  <si>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</si>
  <si>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</si>
  <si>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</si>
  <si>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</si>
  <si>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</si>
  <si>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</si>
  <si>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</si>
  <si>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</si>
  <si>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</si>
  <si>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</si>
  <si>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</si>
  <si>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</si>
  <si>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</si>
  <si>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</si>
  <si>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</si>
  <si>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</si>
  <si>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</si>
  <si>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</si>
  <si>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</si>
  <si>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</si>
  <si>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</si>
  <si>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</si>
  <si>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</si>
  <si>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</si>
  <si>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</si>
  <si>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</si>
  <si>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</si>
  <si>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</si>
  <si>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</si>
  <si>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</si>
  <si>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</si>
  <si>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</si>
  <si>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</si>
  <si>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</si>
  <si>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</si>
  <si>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</si>
  <si>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</si>
  <si>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</si>
  <si>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</si>
  <si>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</si>
  <si>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</si>
  <si>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</si>
  <si>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</si>
  <si>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</si>
  <si>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</si>
  <si>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</si>
  <si>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</si>
  <si>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</si>
  <si>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</si>
  <si>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</si>
  <si>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</si>
  <si>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</si>
  <si>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</si>
  <si>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</si>
  <si>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</si>
  <si>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</si>
  <si>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</si>
  <si>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</si>
  <si>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</si>
  <si>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</si>
  <si>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</si>
  <si>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</si>
  <si>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</si>
  <si>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</si>
  <si>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</si>
  <si>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</si>
  <si>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</si>
  <si>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</si>
  <si>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</si>
  <si>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</si>
  <si>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</si>
  <si>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</si>
  <si>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</si>
  <si>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</si>
  <si>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</si>
  <si>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</si>
  <si>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</si>
  <si>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</si>
  <si>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</si>
  <si>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</si>
  <si>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</si>
  <si>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</si>
  <si>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</si>
  <si>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</si>
  <si>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</si>
  <si>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</si>
  <si>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</si>
  <si>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</si>
  <si>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</si>
  <si>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</si>
  <si>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</si>
  <si>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</si>
  <si>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</si>
  <si>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</si>
  <si>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</si>
  <si>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</si>
  <si>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</si>
  <si>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</si>
  <si>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</si>
  <si>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</si>
  <si>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</si>
  <si>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</si>
  <si>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</si>
  <si>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</si>
  <si>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</si>
  <si>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</si>
  <si>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</si>
  <si>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</si>
  <si>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</si>
  <si>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</si>
  <si>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</si>
  <si>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</si>
  <si>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</si>
  <si>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</si>
  <si>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</si>
  <si>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</si>
  <si>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</si>
  <si>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</si>
  <si>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</si>
  <si>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</si>
  <si>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</si>
  <si>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</si>
  <si>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</si>
  <si>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</si>
  <si>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</si>
  <si>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</si>
  <si>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</si>
  <si>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</si>
  <si>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</si>
  <si>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</si>
  <si>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</si>
  <si>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</si>
  <si>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</si>
  <si>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</si>
  <si>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</si>
  <si>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</si>
  <si>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</si>
  <si>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</si>
  <si>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</si>
  <si>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</si>
  <si>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</si>
  <si>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</si>
  <si>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</si>
  <si>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</si>
  <si>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</si>
  <si>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</si>
  <si>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</si>
  <si>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</si>
  <si>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</si>
  <si>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</si>
  <si>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</si>
  <si>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</si>
  <si>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</si>
  <si>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</si>
  <si>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</si>
  <si>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</si>
  <si>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</si>
  <si>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</si>
  <si>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</si>
  <si>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</si>
  <si>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</si>
  <si>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</si>
  <si>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</si>
  <si>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</si>
  <si>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</si>
  <si>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</si>
  <si>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</si>
  <si>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</si>
  <si>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</si>
  <si>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</si>
  <si>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</si>
  <si>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</si>
  <si>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</si>
  <si>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</si>
  <si>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</si>
  <si>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</si>
  <si>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</si>
  <si>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</si>
  <si>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</si>
  <si>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</si>
  <si>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</si>
  <si>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</si>
  <si>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</si>
  <si>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</si>
  <si>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</si>
  <si>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</si>
  <si>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</si>
  <si>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</si>
  <si>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</si>
  <si>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</si>
  <si>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</si>
  <si>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</si>
  <si>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</si>
  <si>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</si>
  <si>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</si>
  <si>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</si>
  <si>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</si>
  <si>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</si>
  <si>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</si>
  <si>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</si>
  <si>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</si>
  <si>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</si>
  <si>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</si>
  <si>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</si>
  <si>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</si>
  <si>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</si>
  <si>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</si>
  <si>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</si>
  <si>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</si>
  <si>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</si>
  <si>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</si>
  <si>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</si>
  <si>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</si>
  <si>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</si>
  <si>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</si>
  <si>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</si>
  <si>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</si>
  <si>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</si>
  <si>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</si>
  <si>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</si>
  <si>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</si>
  <si>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</si>
  <si>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</si>
  <si>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</si>
  <si>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</si>
  <si>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</si>
  <si>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</si>
  <si>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</si>
  <si>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</si>
  <si>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</si>
  <si>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</si>
  <si>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</si>
  <si>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</si>
  <si>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</si>
  <si>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</si>
  <si>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</si>
  <si>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</si>
  <si>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</si>
  <si>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</si>
  <si>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</si>
  <si>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</si>
  <si>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</si>
  <si>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</si>
  <si>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</si>
  <si>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</si>
  <si>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</si>
  <si>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</si>
  <si>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</si>
  <si>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</si>
  <si>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</si>
  <si>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</si>
  <si>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</si>
  <si>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</si>
  <si>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</si>
  <si>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</si>
  <si>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</si>
  <si>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</si>
  <si>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</si>
  <si>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</si>
  <si>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</si>
  <si>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</si>
  <si>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</si>
  <si>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</si>
  <si>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</si>
  <si>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</si>
  <si>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</si>
  <si>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</si>
  <si>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</si>
  <si>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</si>
  <si>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</si>
  <si>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</si>
  <si>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</si>
  <si>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</si>
  <si>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</si>
  <si>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</si>
  <si>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</si>
  <si>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</si>
  <si>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</si>
  <si>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</si>
  <si>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</si>
  <si>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</si>
  <si>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</si>
  <si>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</si>
  <si>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</si>
  <si>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</si>
  <si>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</si>
  <si>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</si>
  <si>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</si>
  <si>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</si>
  <si>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</si>
  <si>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</si>
  <si>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</si>
  <si>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</si>
  <si>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</si>
  <si>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</si>
  <si>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</si>
  <si>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</si>
  <si>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</si>
  <si>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</si>
  <si>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</si>
  <si>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</si>
  <si>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</si>
  <si>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</si>
  <si>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</si>
  <si>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</si>
  <si>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</si>
  <si>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</si>
  <si>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</si>
  <si>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</si>
  <si>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</si>
  <si>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</si>
  <si>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</si>
  <si>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</si>
  <si>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</si>
  <si>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</si>
  <si>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</si>
  <si>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</si>
  <si>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</si>
  <si>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</si>
  <si>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</si>
  <si>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</si>
  <si>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</si>
  <si>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</si>
  <si>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</si>
  <si>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</si>
  <si>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</si>
  <si>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</si>
  <si>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</si>
  <si>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</si>
  <si>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</si>
  <si>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</si>
  <si>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</si>
  <si>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</si>
  <si>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</si>
  <si>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</si>
  <si>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</si>
  <si>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</si>
  <si>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</si>
  <si>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</si>
  <si>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</si>
  <si>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</si>
  <si>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</si>
  <si>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</si>
  <si>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</si>
  <si>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</si>
  <si>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</si>
  <si>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</si>
  <si>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</si>
  <si>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</si>
  <si>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</si>
  <si>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</si>
  <si>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</si>
  <si>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</si>
  <si>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</si>
  <si>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</si>
  <si>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</si>
  <si>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</si>
  <si>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</si>
  <si>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</si>
  <si>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</si>
  <si>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</si>
  <si>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</si>
  <si>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</si>
  <si>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</si>
  <si>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</si>
  <si>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</si>
  <si>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</si>
  <si>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</si>
  <si>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</si>
  <si>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</si>
  <si>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</si>
  <si>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</si>
  <si>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</si>
  <si>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</si>
  <si>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</si>
  <si>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</si>
  <si>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</si>
  <si>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</si>
  <si>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</si>
  <si>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</si>
  <si>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</si>
  <si>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</si>
  <si>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</si>
  <si>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</si>
  <si>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</si>
  <si>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</si>
  <si>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</si>
  <si>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</si>
  <si>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</si>
  <si>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</si>
  <si>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</si>
  <si>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</si>
  <si>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</si>
  <si>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</si>
  <si>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</si>
  <si>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</si>
  <si>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</si>
  <si>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</si>
  <si>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</si>
  <si>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</si>
  <si>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</si>
  <si>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</si>
  <si>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</si>
  <si>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</si>
  <si>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</si>
  <si>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</si>
  <si>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</si>
  <si>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</si>
  <si>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</si>
  <si>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</si>
  <si>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</si>
  <si>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</si>
  <si>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</si>
  <si>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</si>
  <si>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</si>
  <si>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</si>
  <si>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</si>
  <si>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</si>
  <si>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</si>
  <si>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</si>
  <si>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</si>
  <si>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</si>
  <si>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</si>
  <si>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</si>
  <si>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</si>
  <si>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</si>
  <si>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</si>
  <si>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</si>
  <si>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</si>
  <si>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</si>
  <si>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</si>
  <si>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</si>
  <si>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</si>
  <si>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</si>
  <si>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</si>
  <si>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</si>
  <si>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</si>
  <si>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</si>
  <si>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</si>
  <si>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</si>
  <si>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</si>
  <si>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</si>
  <si>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</si>
  <si>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</si>
  <si>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</si>
  <si>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</si>
  <si>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</si>
  <si>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</si>
  <si>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</si>
  <si>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</si>
  <si>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</si>
  <si>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</si>
  <si>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</si>
  <si>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</si>
  <si>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</si>
  <si>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</si>
  <si>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</si>
  <si>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</si>
  <si>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</si>
  <si>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</si>
  <si>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</si>
  <si>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</si>
  <si>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</si>
  <si>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</si>
  <si>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</si>
  <si>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</si>
  <si>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</si>
  <si>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</si>
  <si>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</si>
  <si>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</si>
  <si>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</si>
  <si>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</si>
  <si>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</si>
  <si>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</si>
  <si>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</si>
  <si>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</si>
  <si>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</si>
  <si>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</si>
  <si>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</si>
  <si>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</si>
  <si>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</si>
  <si>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</si>
  <si>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</si>
  <si>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</si>
  <si>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</si>
  <si>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</si>
  <si>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</si>
  <si>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</si>
  <si>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</si>
  <si>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</si>
  <si>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</si>
  <si>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</si>
  <si>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</si>
  <si>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</si>
  <si>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</si>
  <si>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</si>
  <si>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</si>
  <si>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</si>
  <si>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</si>
  <si>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</si>
  <si>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</si>
  <si>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</si>
  <si>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</si>
  <si>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</si>
  <si>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</si>
  <si>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</si>
  <si>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</si>
  <si>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</si>
  <si>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</si>
  <si>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</si>
  <si>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</si>
  <si>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</si>
  <si>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</si>
  <si>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</si>
  <si>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</si>
  <si>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</si>
  <si>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</si>
  <si>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</si>
  <si>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</si>
  <si>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</si>
  <si>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</si>
  <si>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</si>
  <si>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</si>
  <si>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</si>
  <si>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</si>
  <si>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</si>
  <si>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</si>
  <si>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</si>
  <si>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</si>
  <si>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</si>
  <si>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</si>
  <si>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</si>
  <si>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</si>
  <si>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</si>
  <si>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</si>
  <si>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</si>
  <si>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</si>
  <si>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</si>
  <si>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</si>
  <si>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</si>
  <si>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</si>
  <si>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</si>
  <si>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</si>
  <si>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</si>
  <si>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</si>
  <si>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</si>
  <si>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</si>
  <si>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</si>
  <si>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</si>
  <si>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</si>
  <si>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</si>
  <si>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</si>
  <si>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</si>
  <si>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</si>
  <si>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</si>
  <si>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</si>
  <si>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</si>
  <si>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</si>
  <si>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</si>
  <si>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</si>
  <si>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</si>
  <si>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</si>
  <si>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</si>
  <si>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</si>
  <si>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</si>
  <si>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</si>
  <si>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</si>
  <si>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</si>
  <si>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</si>
  <si>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</si>
  <si>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</si>
  <si>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</si>
  <si>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</si>
  <si>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</si>
  <si>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</si>
  <si>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</si>
  <si>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</si>
  <si>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</si>
  <si>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</si>
  <si>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</si>
  <si>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</si>
  <si>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</si>
  <si>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</si>
  <si>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</si>
  <si>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</si>
  <si>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</si>
  <si>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</si>
  <si>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</si>
  <si>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</si>
  <si>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</si>
  <si>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</si>
  <si>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</si>
  <si>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</si>
  <si>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</si>
  <si>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</si>
  <si>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</si>
  <si>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</si>
  <si>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</si>
  <si>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</si>
  <si>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</si>
  <si>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</si>
  <si>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</si>
  <si>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</si>
  <si>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</si>
  <si>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</si>
  <si>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</si>
  <si>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</si>
  <si>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</si>
  <si>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</si>
  <si>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</si>
  <si>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</si>
  <si>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</si>
  <si>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</si>
  <si>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</si>
  <si>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</si>
  <si>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</si>
  <si>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</si>
  <si>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</si>
  <si>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</si>
  <si>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</si>
  <si>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</si>
  <si>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</si>
  <si>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</si>
  <si>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</si>
  <si>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</si>
  <si>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</si>
  <si>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</si>
  <si>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</si>
  <si>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</si>
  <si>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</si>
  <si>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</si>
  <si>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</si>
  <si>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</si>
  <si>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</si>
  <si>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</si>
  <si>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</si>
  <si>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</si>
  <si>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</si>
  <si>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</si>
  <si>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</si>
  <si>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</si>
  <si>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</si>
  <si>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</si>
  <si>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</si>
  <si>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</si>
  <si>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</si>
  <si>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</si>
  <si>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</si>
  <si>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</si>
  <si>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</si>
  <si>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</si>
  <si>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</si>
  <si>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</si>
  <si>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</si>
  <si>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</si>
  <si>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</si>
  <si>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</si>
  <si>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</si>
  <si>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</si>
  <si>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</si>
  <si>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</si>
  <si>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</si>
  <si>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</si>
  <si>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</si>
  <si>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</si>
  <si>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</si>
  <si>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</si>
  <si>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</si>
  <si>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</si>
  <si>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</si>
  <si>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</si>
  <si>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</si>
  <si>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</si>
  <si>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</si>
  <si>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</si>
  <si>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</si>
  <si>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</si>
  <si>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</si>
  <si>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</si>
  <si>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</si>
  <si>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</si>
  <si>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</si>
  <si>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</si>
  <si>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</si>
  <si>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</si>
  <si>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</si>
  <si>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</si>
  <si>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</si>
  <si>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</si>
  <si>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</si>
  <si>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</si>
  <si>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</si>
  <si>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</si>
  <si>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</si>
  <si>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</si>
  <si>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</si>
  <si>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</si>
  <si>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</si>
  <si>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</si>
  <si>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</si>
  <si>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</si>
  <si>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</si>
  <si>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</si>
  <si>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</si>
  <si>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</si>
  <si>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</si>
  <si>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</si>
  <si>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</si>
  <si>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</si>
  <si>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</si>
  <si>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</si>
  <si>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</si>
  <si>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</si>
  <si>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</si>
  <si>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</si>
  <si>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</si>
  <si>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</si>
  <si>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</si>
  <si>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</si>
  <si>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</si>
  <si>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</si>
  <si>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</si>
  <si>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</si>
  <si>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</si>
  <si>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</si>
  <si>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</si>
  <si>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</si>
  <si>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</si>
  <si>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</si>
  <si>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</si>
  <si>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</si>
  <si>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</si>
  <si>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</si>
  <si>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</si>
  <si>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</si>
  <si>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</si>
  <si>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</si>
  <si>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</si>
  <si>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</si>
  <si>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</si>
  <si>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</si>
  <si>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</si>
  <si>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</si>
  <si>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</si>
  <si>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</si>
  <si>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</si>
  <si>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</si>
  <si>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</si>
  <si>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</si>
  <si>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</si>
  <si>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</si>
  <si>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</si>
  <si>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</si>
  <si>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</si>
  <si>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</si>
  <si>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</si>
  <si>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</si>
  <si>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</si>
  <si>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</si>
  <si>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</si>
  <si>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</si>
  <si>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</si>
  <si>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</si>
  <si>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</si>
  <si>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</si>
  <si>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</si>
  <si>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</si>
  <si>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</si>
  <si>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</si>
  <si>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</si>
  <si>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</si>
  <si>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</si>
  <si>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</si>
  <si>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</si>
  <si>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</si>
  <si>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</si>
  <si>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</si>
  <si>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</si>
  <si>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</si>
  <si>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</si>
  <si>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</si>
  <si>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</si>
  <si>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</si>
  <si>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</si>
  <si>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</si>
  <si>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</si>
  <si>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</si>
  <si>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</si>
  <si>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</si>
  <si>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</si>
  <si>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</si>
  <si>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</si>
  <si>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</si>
  <si>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</si>
  <si>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</si>
  <si>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</si>
  <si>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</si>
  <si>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</si>
  <si>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</si>
  <si>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</si>
  <si>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</si>
  <si>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</si>
  <si>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</si>
  <si>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</si>
  <si>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</si>
  <si>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</si>
  <si>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</si>
  <si>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</si>
  <si>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</si>
  <si>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</si>
  <si>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</si>
  <si>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</si>
  <si>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</si>
  <si>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</si>
  <si>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</si>
  <si>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</si>
  <si>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</si>
  <si>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</si>
  <si>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</si>
  <si>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</si>
  <si>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</si>
  <si>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</si>
  <si>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</si>
  <si>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</si>
  <si>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</si>
  <si>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</si>
  <si>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</si>
  <si>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</si>
  <si>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</si>
  <si>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</si>
  <si>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</si>
  <si>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</si>
  <si>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</si>
  <si>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</si>
  <si>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</si>
  <si>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</si>
  <si>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</si>
  <si>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</si>
  <si>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</si>
  <si>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</si>
  <si>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</si>
  <si>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</si>
  <si>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</si>
  <si>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</si>
  <si>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</si>
  <si>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</si>
  <si>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</si>
  <si>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</si>
  <si>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</si>
  <si>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</si>
  <si>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</si>
  <si>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</si>
  <si>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</si>
  <si>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</si>
  <si>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</si>
  <si>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</si>
  <si>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</si>
  <si>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</si>
  <si>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</si>
  <si>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</si>
  <si>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</si>
  <si>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</si>
  <si>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</si>
  <si>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</si>
  <si>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</si>
  <si>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</si>
  <si>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</si>
  <si>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</si>
  <si>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</si>
  <si>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</si>
  <si>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</si>
  <si>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</si>
  <si>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</si>
  <si>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</si>
  <si>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</si>
  <si>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</si>
  <si>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</si>
  <si>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</si>
  <si>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</si>
  <si>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</si>
  <si>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</si>
  <si>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</si>
  <si>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</si>
  <si>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</si>
  <si>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</si>
  <si>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</si>
  <si>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</si>
  <si>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</si>
  <si>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</si>
  <si>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</si>
  <si>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</si>
  <si>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</si>
  <si>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</si>
  <si>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</si>
  <si>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</si>
  <si>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</si>
  <si>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</si>
  <si>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</si>
  <si>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</si>
  <si>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</si>
  <si>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</si>
  <si>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</si>
  <si>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</si>
  <si>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</si>
  <si>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</si>
  <si>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</si>
  <si>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</si>
  <si>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</si>
  <si>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</si>
  <si>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</si>
  <si>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</si>
  <si>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</si>
  <si>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</si>
  <si>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</si>
  <si>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</si>
  <si>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</si>
  <si>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</si>
  <si>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</si>
  <si>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</si>
  <si>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</si>
  <si>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</si>
  <si>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</si>
  <si>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</si>
  <si>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</si>
  <si>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</si>
  <si>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</si>
  <si>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</si>
  <si>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</si>
  <si>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</si>
  <si>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</si>
  <si>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</si>
  <si>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</si>
  <si>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</si>
  <si>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</si>
  <si>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</si>
  <si>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</si>
  <si>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</si>
  <si>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</si>
  <si>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</si>
  <si>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</si>
  <si>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</si>
  <si>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</si>
  <si>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</si>
  <si>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</si>
  <si>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</si>
  <si>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</si>
  <si>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</si>
  <si>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</si>
  <si>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</si>
  <si>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</si>
  <si>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</si>
  <si>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</si>
  <si>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</si>
  <si>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</si>
  <si>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</si>
  <si>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</si>
  <si>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</si>
  <si>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</si>
  <si>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</si>
  <si>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</si>
  <si>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</si>
  <si>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</si>
  <si>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</si>
  <si>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</si>
  <si>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</si>
  <si>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</si>
  <si>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</si>
  <si>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</si>
  <si>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</si>
  <si>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</si>
  <si>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</si>
  <si>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</si>
  <si>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</si>
  <si>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</si>
  <si>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</si>
  <si>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</si>
  <si>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</si>
  <si>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</si>
  <si>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</si>
  <si>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</si>
  <si>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</si>
  <si>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</si>
  <si>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</si>
  <si>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</si>
  <si>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</si>
  <si>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</si>
  <si>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</si>
  <si>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</si>
  <si>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</si>
  <si>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</si>
  <si>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</si>
  <si>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</si>
  <si>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</si>
  <si>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</si>
  <si>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</si>
  <si>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</si>
  <si>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</si>
  <si>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</si>
  <si>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</si>
  <si>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</si>
  <si>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</si>
  <si>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</si>
  <si>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</si>
  <si>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</si>
  <si>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</si>
  <si>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</si>
  <si>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</si>
  <si>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</si>
  <si>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</si>
  <si>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</si>
  <si>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</si>
  <si>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</si>
  <si>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</si>
  <si>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</si>
  <si>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</si>
  <si>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</si>
  <si>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</si>
  <si>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</si>
  <si>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</si>
  <si>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</si>
  <si>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</si>
  <si>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</si>
  <si>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</si>
  <si>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</si>
  <si>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</si>
  <si>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</si>
  <si>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</si>
  <si>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</si>
  <si>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</si>
  <si>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</si>
  <si>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</si>
  <si>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</si>
  <si>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</si>
  <si>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</si>
  <si>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</si>
  <si>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</si>
  <si>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</si>
  <si>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</si>
  <si>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</si>
  <si>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</si>
  <si>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</si>
  <si>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</si>
  <si>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</si>
  <si>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</si>
  <si>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</si>
  <si>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</si>
  <si>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</si>
  <si>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</si>
  <si>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</si>
  <si>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</si>
  <si>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</si>
  <si>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</si>
  <si>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</si>
  <si>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</si>
  <si>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</si>
  <si>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</si>
  <si>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</si>
  <si>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</si>
  <si>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</si>
  <si>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</si>
  <si>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</si>
  <si>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</si>
  <si>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</si>
  <si>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</si>
  <si>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</si>
  <si>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</si>
  <si>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</si>
  <si>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</si>
  <si>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</si>
  <si>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</si>
  <si>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</si>
  <si>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</si>
  <si>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</si>
  <si>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</si>
  <si>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</si>
  <si>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</si>
  <si>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</si>
  <si>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</si>
  <si>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</si>
  <si>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</si>
  <si>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</si>
  <si>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</si>
  <si>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</si>
  <si>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</si>
  <si>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</si>
  <si>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</si>
  <si>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</si>
  <si>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</si>
  <si>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</si>
  <si>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</si>
  <si>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</si>
  <si>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</si>
  <si>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</si>
  <si>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</si>
  <si>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</si>
  <si>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</si>
  <si>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</si>
  <si>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</si>
  <si>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</si>
  <si>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</si>
  <si>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</si>
  <si>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</si>
  <si>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</si>
  <si>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</si>
  <si>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</si>
  <si>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</si>
  <si>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</si>
  <si>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</si>
  <si>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</si>
  <si>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</si>
  <si>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</si>
  <si>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</si>
  <si>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</si>
  <si>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</si>
  <si>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</si>
  <si>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</si>
  <si>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</si>
  <si>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</si>
  <si>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</si>
  <si>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</si>
  <si>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</si>
  <si>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</si>
  <si>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</si>
  <si>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</si>
  <si>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</si>
  <si>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</si>
  <si>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</si>
  <si>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</si>
  <si>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</si>
  <si>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</si>
  <si>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</si>
  <si>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</si>
  <si>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</si>
  <si>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</si>
  <si>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</si>
  <si>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</si>
  <si>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</si>
  <si>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</si>
  <si>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</si>
  <si>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</si>
  <si>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</si>
  <si>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</si>
  <si>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</si>
  <si>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</si>
  <si>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</si>
  <si>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</si>
  <si>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</si>
  <si>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</si>
  <si>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</si>
  <si>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</si>
  <si>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</si>
  <si>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</si>
  <si>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</si>
  <si>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</si>
  <si>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</si>
  <si>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</si>
  <si>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</si>
  <si>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</si>
  <si>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</si>
  <si>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</si>
  <si>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</si>
  <si>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</si>
  <si>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</si>
  <si>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</si>
  <si>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</si>
  <si>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</si>
  <si>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</si>
  <si>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</si>
  <si>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</si>
  <si>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</si>
  <si>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</si>
  <si>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</si>
  <si>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</si>
  <si>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</si>
  <si>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</si>
  <si>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</si>
  <si>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</si>
  <si>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</si>
  <si>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</si>
  <si>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</si>
  <si>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</si>
  <si>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</si>
  <si>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</si>
  <si>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</si>
  <si>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</si>
  <si>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</si>
  <si>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</si>
  <si>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</si>
  <si>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</si>
  <si>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</si>
  <si>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</si>
  <si>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</si>
  <si>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</si>
  <si>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</si>
  <si>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</si>
  <si>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</si>
  <si>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</si>
  <si>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</si>
  <si>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</si>
  <si>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</si>
  <si>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</si>
  <si>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</si>
  <si>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</si>
  <si>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</si>
  <si>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</si>
  <si>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</si>
  <si>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</si>
  <si>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</si>
  <si>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</si>
  <si>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</si>
  <si>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</si>
  <si>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</si>
  <si>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</si>
  <si>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</si>
  <si>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</si>
  <si>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</si>
  <si>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</si>
  <si>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</si>
  <si>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</si>
  <si>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</si>
  <si>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</si>
  <si>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</si>
  <si>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</si>
  <si>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</si>
  <si>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</si>
  <si>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</si>
  <si>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</si>
  <si>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</si>
  <si>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</si>
  <si>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</si>
  <si>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</si>
  <si>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</si>
  <si>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</si>
  <si>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</si>
  <si>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</si>
  <si>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</si>
  <si>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</si>
  <si>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</si>
  <si>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</si>
  <si>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</si>
  <si>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</si>
  <si>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</si>
  <si>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</si>
  <si>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</si>
  <si>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</si>
  <si>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</si>
  <si>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</si>
  <si>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</si>
  <si>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</si>
  <si>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</si>
  <si>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</si>
  <si>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</si>
  <si>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</si>
  <si>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</si>
  <si>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</si>
  <si>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</si>
  <si>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</si>
  <si>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</si>
  <si>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</si>
  <si>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</si>
  <si>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</si>
  <si>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</si>
  <si>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</si>
  <si>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</si>
  <si>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</si>
  <si>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</si>
  <si>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</si>
  <si>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</si>
  <si>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</si>
  <si>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</si>
  <si>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</si>
  <si>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</si>
  <si>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</si>
  <si>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</si>
  <si>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</si>
  <si>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</si>
  <si>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</si>
  <si>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</si>
  <si>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</si>
  <si>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</si>
  <si>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</si>
  <si>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</si>
  <si>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</si>
  <si>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</si>
  <si>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</si>
  <si>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</si>
  <si>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</si>
  <si>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</si>
  <si>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</si>
  <si>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</si>
  <si>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</si>
  <si>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</si>
  <si>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</si>
  <si>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</si>
  <si>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</si>
  <si>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</si>
  <si>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</si>
  <si>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</si>
  <si>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</si>
  <si>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</si>
  <si>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</si>
  <si>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</si>
  <si>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</si>
  <si>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</si>
  <si>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</si>
  <si>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</si>
  <si>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</si>
  <si>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</si>
  <si>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</si>
  <si>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</si>
  <si>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</si>
  <si>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</si>
  <si>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</si>
  <si>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</si>
  <si>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</si>
  <si>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</si>
  <si>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</si>
  <si>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</si>
  <si>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</si>
  <si>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</si>
  <si>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</si>
  <si>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</si>
  <si>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</si>
  <si>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</si>
  <si>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</si>
  <si>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</si>
  <si>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</si>
  <si>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</si>
  <si>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</si>
  <si>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</si>
  <si>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</si>
  <si>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</si>
  <si>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</si>
  <si>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</si>
  <si>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</si>
  <si>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</si>
  <si>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</si>
  <si>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</si>
  <si>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</si>
  <si>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</si>
  <si>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</si>
  <si>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</si>
  <si>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</si>
  <si>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</si>
  <si>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</si>
  <si>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</si>
  <si>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</si>
  <si>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</si>
  <si>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</si>
  <si>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</si>
  <si>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</si>
  <si>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</si>
  <si>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</si>
  <si>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</si>
  <si>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</si>
  <si>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</si>
  <si>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</si>
  <si>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</si>
  <si>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</si>
  <si>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</si>
  <si>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</si>
  <si>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</si>
  <si>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</si>
  <si>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</si>
  <si>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</si>
  <si>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</si>
  <si>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</si>
  <si>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</si>
  <si>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</si>
  <si>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</si>
  <si>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</si>
  <si>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</si>
  <si>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</si>
  <si>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</si>
  <si>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</si>
  <si>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</si>
  <si>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</si>
  <si>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</si>
  <si>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</si>
  <si>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</si>
  <si>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</si>
  <si>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</si>
  <si>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</si>
  <si>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</si>
  <si>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</si>
  <si>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</si>
  <si>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</si>
  <si>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</si>
  <si>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</si>
  <si>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</si>
  <si>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</si>
  <si>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</si>
  <si>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</si>
  <si>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</si>
  <si>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</si>
  <si>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</si>
  <si>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</si>
  <si>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</si>
  <si>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</si>
  <si>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</si>
  <si>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</si>
  <si>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</si>
  <si>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</si>
  <si>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</si>
  <si>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</si>
  <si>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</si>
  <si>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</si>
  <si>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</si>
  <si>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</si>
  <si>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</si>
  <si>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</si>
  <si>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</si>
  <si>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</si>
  <si>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</si>
  <si>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</si>
  <si>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</si>
  <si>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</si>
  <si>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</si>
  <si>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</si>
  <si>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</si>
  <si>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</si>
  <si>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</si>
  <si>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</si>
  <si>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</si>
  <si>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</si>
  <si>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</si>
  <si>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</si>
  <si>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</si>
  <si>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</si>
  <si>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</si>
  <si>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</si>
  <si>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</si>
  <si>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</si>
  <si>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</si>
  <si>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</si>
  <si>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</si>
  <si>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</si>
  <si>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</si>
  <si>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</si>
  <si>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</si>
  <si>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</si>
  <si>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</si>
  <si>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</si>
  <si>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</si>
  <si>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</si>
  <si>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</si>
  <si>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</si>
  <si>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</si>
  <si>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</si>
  <si>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</si>
  <si>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</si>
  <si>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</si>
  <si>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</si>
  <si>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</si>
  <si>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</si>
  <si>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</si>
  <si>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</si>
  <si>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</si>
  <si>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</si>
  <si>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</si>
  <si>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</si>
  <si>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</si>
  <si>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</si>
  <si>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</si>
  <si>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</si>
  <si>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</si>
  <si>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</si>
  <si>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</si>
  <si>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</si>
  <si>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</si>
  <si>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</si>
  <si>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</si>
  <si>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</si>
  <si>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</si>
  <si>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</si>
  <si>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</si>
  <si>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</si>
  <si>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</si>
  <si>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</si>
  <si>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</si>
  <si>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</si>
  <si>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</si>
  <si>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</si>
  <si>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</si>
  <si>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</si>
  <si>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</si>
  <si>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</si>
  <si>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</si>
  <si>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</si>
  <si>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</si>
  <si>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</si>
  <si>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</si>
  <si>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</si>
  <si>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</si>
  <si>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</si>
  <si>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</si>
  <si>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</si>
  <si>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</si>
  <si>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</si>
  <si>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</si>
  <si>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</si>
  <si>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</si>
  <si>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</si>
  <si>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</si>
  <si>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</si>
  <si>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</si>
  <si>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</si>
  <si>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</si>
  <si>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</si>
  <si>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</si>
  <si>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</si>
  <si>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</si>
  <si>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</si>
  <si>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</si>
  <si>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</si>
  <si>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</si>
  <si>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</si>
  <si>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</si>
  <si>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</si>
  <si>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</si>
  <si>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</si>
  <si>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</si>
  <si>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</si>
  <si>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</si>
  <si>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</si>
  <si>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</si>
  <si>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</si>
  <si>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</si>
  <si>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</si>
  <si>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</si>
  <si>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</si>
  <si>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</si>
  <si>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</si>
  <si>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</si>
  <si>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</si>
  <si>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</si>
  <si>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</si>
  <si>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</si>
  <si>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</si>
  <si>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</si>
  <si>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</si>
  <si>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</si>
  <si>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</si>
  <si>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</si>
  <si>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</si>
  <si>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</si>
  <si>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</si>
  <si>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</si>
  <si>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</si>
  <si>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</si>
  <si>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</si>
  <si>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</si>
  <si>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</si>
  <si>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</si>
  <si>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</si>
  <si>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</si>
  <si>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</si>
  <si>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</si>
  <si>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</si>
  <si>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</si>
  <si>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</si>
  <si>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</si>
  <si>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</si>
  <si>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</si>
  <si>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</si>
  <si>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</si>
  <si>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</si>
  <si>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</si>
  <si>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</si>
  <si>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</si>
  <si>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</si>
  <si>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</si>
  <si>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</si>
  <si>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</si>
  <si>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</si>
  <si>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</si>
  <si>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</si>
  <si>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</si>
  <si>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</si>
  <si>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</si>
  <si>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</si>
  <si>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</si>
  <si>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</si>
  <si>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</si>
  <si>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</si>
  <si>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</si>
  <si>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</si>
  <si>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</si>
  <si>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</si>
  <si>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</si>
  <si>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</si>
  <si>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</si>
  <si>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</si>
  <si>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</si>
  <si>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</si>
  <si>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</si>
  <si>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</si>
  <si>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</si>
  <si>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</si>
  <si>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</si>
  <si>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</si>
  <si>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</si>
  <si>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</si>
  <si>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</si>
  <si>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</si>
  <si>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</si>
  <si>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</si>
  <si>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</si>
  <si>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</si>
  <si>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</si>
  <si>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</si>
  <si>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</si>
  <si>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</si>
  <si>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</si>
  <si>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</si>
  <si>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</si>
  <si>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</si>
  <si>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</si>
  <si>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</si>
  <si>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</si>
  <si>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</si>
  <si>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</si>
  <si>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</si>
  <si>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</si>
  <si>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</si>
  <si>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</si>
  <si>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</si>
  <si>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</si>
  <si>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</si>
  <si>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</si>
  <si>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</si>
  <si>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</si>
  <si>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</si>
  <si>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</si>
  <si>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</si>
  <si>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</si>
  <si>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</si>
  <si>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</si>
  <si>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</si>
  <si>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</si>
  <si>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</si>
  <si>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</si>
  <si>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</si>
  <si>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</si>
  <si>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</si>
  <si>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</si>
  <si>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</si>
  <si>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</si>
  <si>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</si>
  <si>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</si>
  <si>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</si>
  <si>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</si>
  <si>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</si>
  <si>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</si>
  <si>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</si>
  <si>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</si>
  <si>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</si>
  <si>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</si>
  <si>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</si>
  <si>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</si>
  <si>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</si>
  <si>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</si>
  <si>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</si>
  <si>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</si>
  <si>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</si>
  <si>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</si>
  <si>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</si>
  <si>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</si>
  <si>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</si>
  <si>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</si>
  <si>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</si>
  <si>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</si>
  <si>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</si>
  <si>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</si>
  <si>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</si>
  <si>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</si>
  <si>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</si>
  <si>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</si>
  <si>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</si>
  <si>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</si>
  <si>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</si>
  <si>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</si>
  <si>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</si>
  <si>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</si>
  <si>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</si>
  <si>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</si>
  <si>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</si>
  <si>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</si>
  <si>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</si>
  <si>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</si>
  <si>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</si>
  <si>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</si>
  <si>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</si>
  <si>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</si>
  <si>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</si>
  <si>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</si>
  <si>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</si>
  <si>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</si>
  <si>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</si>
  <si>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</si>
  <si>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</si>
  <si>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</si>
  <si>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</si>
  <si>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</si>
  <si>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</si>
  <si>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</si>
  <si>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</si>
  <si>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</si>
  <si>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</si>
  <si>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</si>
  <si>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</si>
  <si>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</si>
  <si>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</si>
  <si>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</si>
  <si>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</si>
  <si>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</si>
  <si>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</si>
  <si>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</si>
  <si>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</si>
  <si>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</si>
  <si>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</si>
  <si>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</si>
  <si>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</si>
  <si>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</si>
  <si>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</si>
  <si>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</si>
  <si>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</si>
  <si>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</si>
  <si>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</si>
  <si>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</si>
  <si>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</si>
  <si>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</si>
  <si>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</si>
  <si>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</si>
  <si>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</si>
  <si>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</si>
  <si>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</si>
  <si>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</si>
  <si>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</si>
  <si>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</si>
  <si>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</si>
  <si>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</si>
  <si>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</si>
  <si>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</si>
  <si>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</si>
  <si>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</si>
  <si>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</si>
  <si>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</si>
  <si>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</si>
  <si>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</si>
  <si>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</si>
  <si>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</si>
  <si>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</si>
  <si>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</si>
  <si>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</si>
  <si>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</si>
  <si>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</si>
  <si>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</si>
  <si>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</si>
  <si>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</si>
  <si>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</si>
  <si>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</si>
  <si>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</si>
  <si>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</si>
  <si>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</si>
  <si>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</si>
  <si>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</si>
  <si>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</si>
  <si>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</si>
  <si>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</si>
  <si>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</si>
  <si>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</si>
  <si>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</si>
  <si>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</si>
  <si>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</si>
  <si>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</si>
  <si>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</si>
  <si>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</si>
  <si>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</si>
  <si>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</si>
  <si>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</si>
  <si>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</si>
  <si>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</si>
  <si>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</si>
  <si>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</si>
  <si>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</si>
  <si>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</si>
  <si>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</si>
  <si>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</si>
  <si>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</si>
  <si>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</si>
  <si>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</si>
  <si>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</si>
  <si>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</si>
  <si>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</si>
  <si>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</si>
  <si>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</si>
  <si>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</si>
  <si>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</si>
  <si>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</si>
  <si>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</si>
  <si>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</si>
  <si>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</si>
  <si>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</si>
  <si>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</si>
  <si>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</si>
  <si>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</si>
  <si>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</si>
  <si>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</si>
  <si>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</si>
  <si>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</si>
  <si>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</si>
  <si>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</si>
  <si>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</si>
  <si>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</si>
  <si>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</si>
  <si>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</si>
  <si>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</si>
  <si>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</si>
  <si>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</si>
  <si>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</si>
  <si>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</si>
  <si>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</si>
  <si>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</si>
  <si>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</si>
  <si>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</si>
  <si>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</si>
  <si>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</si>
  <si>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</si>
  <si>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</si>
  <si>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</si>
  <si>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</si>
  <si>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</si>
  <si>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</si>
  <si>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</si>
  <si>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</si>
  <si>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</si>
  <si>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</si>
  <si>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</si>
  <si>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</si>
  <si>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</si>
  <si>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</si>
  <si>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</si>
  <si>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</si>
  <si>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</si>
  <si>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</si>
  <si>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</si>
  <si>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</si>
  <si>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</si>
  <si>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</si>
  <si>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</si>
  <si>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</si>
  <si>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</si>
  <si>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</si>
  <si>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</si>
  <si>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</si>
  <si>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</si>
  <si>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</si>
  <si>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</si>
  <si>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</si>
  <si>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</si>
  <si>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</si>
  <si>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</si>
  <si>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</si>
  <si>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</si>
  <si>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</si>
  <si>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</si>
  <si>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</si>
  <si>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</si>
  <si>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</si>
  <si>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</si>
  <si>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</si>
  <si>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</si>
  <si>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</si>
  <si>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</si>
  <si>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</si>
  <si>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</si>
  <si>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</si>
  <si>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</si>
  <si>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</si>
  <si>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</si>
  <si>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</si>
  <si>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</si>
  <si>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</si>
  <si>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</si>
  <si>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</si>
  <si>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</si>
  <si>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</si>
  <si>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</si>
  <si>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</si>
  <si>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</si>
  <si>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</si>
  <si>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</si>
  <si>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</si>
  <si>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</si>
  <si>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</si>
  <si>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</si>
  <si>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</si>
  <si>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</si>
  <si>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</si>
  <si>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</si>
  <si>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</si>
  <si>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</si>
  <si>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</si>
  <si>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</si>
  <si>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</si>
  <si>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</si>
  <si>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</si>
  <si>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</si>
  <si>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</si>
  <si>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</si>
  <si>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</si>
  <si>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</si>
  <si>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</si>
  <si>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</si>
  <si>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</si>
  <si>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</si>
  <si>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</si>
  <si>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</si>
  <si>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</si>
  <si>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</si>
  <si>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</si>
  <si>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</si>
  <si>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</si>
  <si>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</si>
  <si>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</si>
  <si>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</si>
  <si>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</si>
  <si>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</si>
  <si>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</si>
  <si>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</si>
  <si>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</si>
  <si>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</si>
  <si>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</si>
  <si>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</si>
  <si>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</si>
  <si>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</si>
  <si>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</si>
  <si>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</si>
  <si>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</si>
  <si>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</si>
  <si>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</si>
  <si>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</si>
  <si>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</si>
  <si>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</si>
  <si>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</si>
  <si>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</si>
  <si>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</si>
  <si>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</si>
  <si>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</si>
  <si>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</si>
  <si>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</si>
  <si>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</si>
  <si>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</si>
  <si>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</si>
  <si>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</si>
  <si>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</si>
  <si>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</si>
  <si>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</si>
  <si>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</si>
  <si>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</si>
  <si>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</si>
  <si>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</si>
  <si>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</si>
  <si>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</si>
  <si>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</si>
  <si>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</si>
  <si>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</si>
  <si>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</si>
  <si>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</si>
  <si>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</si>
  <si>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</si>
  <si>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</si>
  <si>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</si>
  <si>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</si>
  <si>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</si>
  <si>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</si>
  <si>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</si>
  <si>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</si>
  <si>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</si>
  <si>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</si>
  <si>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</si>
  <si>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</si>
  <si>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</si>
  <si>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</si>
  <si>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</si>
  <si>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</si>
  <si>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</si>
  <si>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</si>
  <si>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</si>
  <si>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</si>
  <si>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</si>
  <si>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</si>
  <si>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</si>
  <si>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</si>
  <si>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</si>
  <si>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</si>
  <si>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</si>
  <si>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</si>
  <si>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</si>
  <si>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</si>
  <si>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</si>
  <si>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</si>
  <si>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</si>
  <si>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</si>
  <si>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</si>
  <si>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</si>
  <si>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</si>
  <si>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</si>
  <si>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</si>
  <si>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</si>
  <si>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</si>
  <si>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</si>
  <si>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</si>
  <si>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</si>
  <si>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</si>
  <si>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</si>
  <si>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</si>
  <si>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</si>
  <si>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</si>
  <si>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</si>
  <si>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</si>
  <si>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</si>
  <si>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</si>
  <si>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</si>
  <si>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</si>
  <si>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</si>
  <si>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</si>
  <si>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</si>
  <si>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</si>
  <si>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</si>
  <si>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</si>
  <si>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</si>
  <si>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</si>
  <si>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</si>
  <si>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</si>
  <si>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</si>
  <si>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</si>
  <si>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</si>
  <si>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</si>
  <si>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</si>
  <si>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</si>
  <si>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</si>
  <si>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</si>
  <si>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</si>
  <si>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</si>
  <si>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</si>
  <si>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</si>
  <si>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</si>
  <si>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</si>
  <si>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</si>
  <si>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</si>
  <si>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</si>
  <si>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</si>
  <si>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</si>
  <si>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</si>
  <si>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</si>
  <si>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</si>
  <si>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</si>
  <si>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</si>
  <si>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</si>
  <si>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</si>
  <si>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</si>
  <si>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</si>
  <si>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</si>
  <si>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</si>
  <si>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</si>
  <si>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</si>
  <si>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</si>
  <si>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</si>
  <si>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</si>
  <si>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</si>
  <si>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</si>
  <si>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</si>
  <si>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</si>
  <si>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</si>
  <si>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</si>
  <si>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</si>
  <si>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</si>
  <si>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</si>
  <si>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</si>
  <si>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</si>
  <si>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</si>
  <si>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</si>
  <si>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</si>
  <si>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</si>
  <si>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</si>
  <si>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</si>
  <si>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</si>
  <si>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</si>
  <si>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</si>
  <si>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</si>
  <si>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</si>
  <si>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</si>
  <si>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</si>
  <si>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</si>
  <si>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</si>
  <si>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</si>
  <si>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</si>
  <si>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</si>
  <si>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</si>
  <si>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</si>
  <si>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</si>
  <si>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</si>
  <si>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</si>
  <si>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</si>
  <si>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</si>
  <si>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</si>
  <si>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</si>
  <si>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</si>
  <si>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</si>
  <si>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</si>
  <si>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</si>
  <si>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</si>
  <si>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</si>
  <si>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</si>
  <si>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</si>
  <si>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</si>
  <si>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</si>
  <si>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</si>
  <si>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</si>
  <si>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</si>
  <si>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</si>
  <si>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</si>
  <si>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</si>
  <si>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</si>
  <si>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</si>
  <si>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</si>
  <si>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</si>
  <si>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</si>
  <si>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</si>
  <si>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</si>
  <si>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</si>
  <si>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</si>
  <si>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</si>
  <si>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</si>
  <si>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</si>
  <si>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</si>
  <si>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</si>
  <si>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</si>
  <si>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</si>
  <si>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</si>
  <si>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</si>
  <si>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</si>
  <si>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</si>
  <si>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</si>
  <si>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</si>
  <si>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</si>
  <si>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</si>
  <si>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</si>
  <si>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</si>
  <si>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</si>
  <si>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</si>
  <si>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</si>
  <si>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</si>
  <si>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</si>
  <si>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</si>
  <si>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</si>
  <si>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</si>
  <si>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</si>
  <si>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</si>
  <si>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</si>
  <si>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</si>
  <si>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</si>
  <si>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</si>
  <si>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</si>
  <si>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</si>
  <si>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</si>
  <si>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</si>
  <si>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</si>
  <si>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</si>
  <si>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</si>
  <si>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</si>
  <si>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</si>
  <si>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</si>
  <si>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</si>
  <si>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</si>
  <si>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</si>
  <si>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</si>
  <si>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</si>
  <si>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</si>
  <si>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</si>
  <si>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</si>
  <si>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</si>
  <si>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</si>
  <si>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</si>
  <si>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</si>
  <si>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</si>
  <si>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</si>
  <si>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</si>
  <si>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</si>
  <si>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</si>
  <si>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</si>
  <si>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</si>
  <si>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</si>
  <si>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</si>
  <si>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</si>
  <si>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</si>
  <si>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</si>
  <si>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</si>
  <si>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</si>
  <si>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</si>
  <si>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</si>
  <si>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</si>
  <si>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</si>
  <si>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</si>
  <si>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</si>
  <si>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</si>
  <si>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</si>
  <si>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</si>
  <si>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</si>
  <si>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</si>
  <si>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</si>
  <si>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</si>
  <si>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</si>
  <si>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</si>
  <si>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</si>
  <si>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</si>
  <si>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</si>
  <si>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</si>
  <si>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</si>
  <si>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</si>
  <si>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</si>
  <si>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</si>
  <si>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</si>
  <si>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</si>
  <si>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</si>
  <si>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</si>
  <si>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</si>
  <si>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</si>
  <si>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</si>
  <si>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</si>
  <si>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</si>
  <si>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</si>
  <si>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</si>
  <si>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</si>
  <si>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</si>
  <si>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</si>
  <si>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</si>
  <si>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</si>
  <si>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</si>
  <si>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</si>
  <si>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</si>
  <si>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</si>
  <si>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</si>
  <si>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</si>
  <si>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</si>
  <si>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</si>
  <si>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</si>
  <si>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</si>
  <si>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</si>
  <si>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</si>
  <si>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</si>
  <si>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</si>
  <si>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</si>
  <si>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</si>
  <si>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</si>
  <si>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</si>
  <si>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</si>
  <si>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</si>
  <si>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</si>
  <si>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</si>
  <si>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</si>
  <si>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</si>
  <si>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</si>
  <si>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</si>
  <si>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</si>
  <si>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</si>
  <si>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</si>
  <si>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</si>
  <si>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</si>
  <si>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</si>
  <si>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</si>
  <si>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</si>
  <si>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</si>
  <si>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</si>
  <si>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</si>
  <si>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</si>
  <si>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</si>
  <si>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</si>
  <si>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</si>
  <si>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</si>
  <si>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</si>
  <si>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</si>
  <si>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</si>
  <si>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</si>
  <si>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</si>
  <si>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</si>
  <si>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</si>
  <si>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</si>
  <si>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</si>
  <si>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</si>
  <si>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</si>
  <si>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</si>
  <si>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</si>
  <si>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</si>
  <si>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</si>
  <si>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</si>
  <si>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</si>
  <si>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</si>
  <si>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</si>
  <si>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</si>
  <si>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</si>
  <si>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</si>
  <si>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</si>
  <si>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</si>
  <si>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</si>
  <si>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</si>
  <si>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</si>
  <si>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</si>
  <si>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</si>
  <si>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</si>
  <si>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</si>
  <si>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</si>
  <si>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</si>
  <si>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</si>
  <si>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</si>
  <si>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</si>
  <si>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</si>
  <si>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</si>
  <si>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</si>
  <si>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</si>
  <si>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</si>
  <si>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</si>
  <si>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</si>
  <si>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</si>
  <si>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</si>
  <si>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</si>
  <si>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</si>
  <si>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</si>
  <si>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</si>
  <si>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</si>
  <si>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</si>
  <si>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</si>
  <si>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</si>
  <si>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</si>
  <si>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</si>
  <si>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</si>
  <si>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</si>
  <si>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</si>
  <si>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</si>
  <si>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</si>
  <si>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</si>
  <si>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</si>
  <si>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</si>
  <si>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</si>
  <si>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</si>
  <si>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</si>
  <si>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</si>
  <si>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</si>
  <si>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</si>
  <si>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</si>
  <si>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</si>
  <si>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</si>
  <si>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</si>
  <si>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</si>
  <si>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</si>
  <si>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</si>
  <si>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</si>
  <si>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</si>
  <si>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</si>
  <si>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</si>
  <si>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</si>
  <si>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</si>
  <si>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</si>
  <si>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</si>
  <si>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</si>
  <si>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</si>
  <si>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</si>
  <si>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</si>
  <si>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</si>
  <si>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</si>
  <si>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</si>
  <si>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</si>
  <si>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</si>
  <si>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</si>
  <si>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</si>
  <si>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</si>
  <si>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</si>
  <si>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</si>
  <si>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</si>
  <si>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</si>
  <si>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</si>
  <si>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</si>
  <si>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</si>
  <si>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</si>
  <si>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</si>
  <si>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</si>
  <si>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</si>
  <si>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</si>
  <si>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</si>
  <si>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</si>
  <si>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</si>
  <si>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</si>
  <si>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</si>
  <si>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</si>
  <si>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</si>
  <si>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</si>
  <si>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</si>
  <si>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</si>
  <si>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</si>
  <si>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</si>
  <si>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</si>
  <si>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</si>
  <si>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</si>
  <si>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</si>
  <si>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</si>
  <si>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</si>
  <si>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</si>
  <si>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</si>
  <si>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</si>
  <si>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</si>
  <si>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</si>
  <si>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</si>
  <si>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</si>
  <si>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</si>
  <si>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</si>
  <si>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</si>
  <si>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</si>
  <si>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</si>
  <si>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</si>
  <si>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</si>
  <si>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</si>
  <si>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</si>
  <si>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</si>
  <si>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</si>
  <si>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</si>
  <si>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</si>
  <si>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</si>
  <si>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</si>
  <si>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</si>
  <si>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</si>
  <si>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</si>
  <si>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</si>
  <si>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</si>
  <si>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</si>
  <si>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</si>
  <si>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</si>
  <si>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</si>
  <si>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</si>
  <si>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</si>
  <si>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</si>
  <si>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</si>
  <si>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</si>
  <si>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</si>
  <si>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</si>
  <si>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</si>
  <si>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</si>
  <si>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</si>
  <si>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</si>
  <si>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</si>
  <si>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</si>
  <si>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</si>
  <si>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</si>
  <si>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</si>
  <si>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</si>
  <si>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</si>
  <si>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</si>
  <si>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</si>
  <si>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</si>
  <si>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</si>
  <si>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</si>
  <si>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</si>
  <si>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</si>
  <si>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</si>
  <si>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</si>
  <si>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</si>
  <si>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</si>
  <si>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</si>
  <si>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</si>
  <si>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</si>
  <si>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</si>
  <si>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</si>
  <si>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</si>
  <si>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</si>
  <si>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</si>
  <si>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</si>
  <si>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</si>
  <si>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</si>
  <si>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</si>
  <si>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</si>
  <si>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</si>
  <si>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</si>
  <si>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</si>
  <si>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</si>
  <si>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</si>
  <si>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</si>
  <si>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</si>
  <si>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</si>
  <si>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</si>
  <si>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</si>
  <si>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</si>
  <si>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</si>
  <si>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</si>
  <si>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</si>
  <si>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</si>
  <si>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</si>
  <si>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</si>
  <si>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</si>
  <si>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</si>
  <si>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</si>
  <si>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</si>
  <si>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</si>
  <si>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</si>
  <si>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</si>
  <si>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</si>
  <si>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</si>
  <si>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</si>
  <si>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</si>
  <si>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</si>
  <si>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</si>
  <si>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</si>
  <si>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</si>
  <si>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</si>
  <si>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</si>
  <si>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</si>
  <si>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</si>
  <si>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</si>
  <si>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</si>
  <si>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</si>
  <si>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</si>
  <si>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</si>
  <si>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</si>
  <si>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</si>
  <si>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</si>
  <si>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</si>
  <si>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</si>
  <si>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</si>
  <si>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</si>
  <si>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</si>
  <si>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</si>
  <si>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</si>
  <si>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</si>
  <si>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</si>
  <si>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</si>
  <si>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</si>
  <si>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</si>
  <si>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</si>
  <si>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</si>
  <si>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</si>
  <si>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</si>
  <si>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</si>
  <si>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</si>
  <si>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</si>
  <si>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</si>
  <si>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</si>
  <si>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</si>
  <si>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</si>
  <si>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</si>
  <si>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</si>
  <si>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</si>
  <si>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</si>
  <si>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</si>
  <si>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</si>
  <si>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</si>
  <si>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</si>
  <si>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</si>
  <si>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</si>
  <si>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</si>
  <si>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</si>
  <si>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</si>
  <si>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</si>
  <si>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</si>
  <si>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</si>
  <si>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</si>
  <si>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</si>
  <si>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</si>
  <si>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</si>
  <si>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</si>
  <si>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</si>
  <si>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</si>
  <si>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</si>
  <si>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</si>
  <si>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</si>
  <si>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</si>
  <si>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</si>
  <si>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</si>
  <si>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</si>
  <si>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</si>
  <si>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</si>
  <si>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</si>
  <si>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</si>
  <si>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</si>
  <si>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</si>
  <si>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</si>
  <si>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</si>
  <si>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</si>
  <si>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</si>
  <si>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</si>
  <si>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</si>
  <si>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</si>
  <si>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</si>
  <si>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</si>
  <si>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</si>
  <si>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</si>
  <si>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</si>
  <si>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</si>
  <si>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</si>
  <si>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</si>
  <si>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</si>
  <si>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</si>
  <si>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</si>
  <si>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</si>
  <si>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</si>
  <si>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</si>
  <si>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</si>
  <si>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</si>
  <si>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</si>
  <si>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</si>
  <si>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</si>
  <si>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</si>
  <si>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</si>
  <si>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</si>
  <si>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</si>
  <si>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</si>
  <si>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</si>
  <si>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</si>
  <si>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</si>
  <si>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</si>
  <si>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</si>
  <si>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</si>
  <si>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</si>
  <si>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</si>
  <si>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</si>
  <si>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</si>
  <si>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</si>
  <si>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</si>
  <si>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</si>
  <si>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</si>
  <si>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</si>
  <si>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</si>
  <si>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</si>
  <si>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</si>
  <si>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</si>
  <si>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</si>
  <si>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</si>
  <si>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</si>
  <si>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</si>
  <si>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</si>
  <si>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</si>
  <si>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</si>
  <si>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</si>
  <si>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</si>
  <si>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</si>
  <si>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</si>
  <si>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</si>
  <si>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</si>
  <si>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</si>
  <si>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</si>
  <si>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</si>
  <si>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</si>
  <si>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</si>
  <si>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</si>
  <si>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</si>
  <si>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</si>
  <si>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</si>
  <si>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</si>
  <si>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</si>
  <si>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</si>
  <si>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</si>
  <si>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</si>
  <si>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</si>
  <si>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</si>
  <si>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</si>
  <si>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</si>
  <si>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</si>
  <si>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</si>
  <si>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</si>
  <si>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</si>
  <si>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</si>
  <si>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</si>
  <si>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</si>
  <si>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</si>
  <si>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</si>
  <si>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</si>
  <si>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</si>
  <si>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</si>
  <si>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</si>
  <si>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</si>
  <si>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</si>
  <si>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</si>
  <si>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</si>
  <si>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</si>
  <si>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</si>
  <si>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</si>
  <si>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</si>
  <si>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</si>
  <si>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</si>
  <si>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</si>
  <si>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</si>
  <si>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</si>
  <si>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</si>
  <si>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</si>
  <si>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</si>
  <si>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</si>
  <si>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</si>
  <si>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</si>
  <si>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</si>
  <si>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</si>
  <si>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</si>
  <si>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</si>
  <si>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</si>
  <si>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</si>
  <si>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</si>
  <si>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</si>
  <si>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</si>
  <si>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</si>
  <si>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</si>
  <si>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</si>
  <si>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</si>
  <si>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</si>
  <si>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</si>
  <si>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</si>
  <si>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</si>
  <si>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</si>
  <si>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</si>
  <si>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</si>
  <si>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</si>
  <si>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</si>
  <si>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</si>
  <si>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</si>
  <si>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</si>
  <si>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</si>
  <si>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</si>
  <si>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</si>
  <si>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</si>
  <si>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</si>
  <si>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</si>
  <si>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</si>
  <si>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</si>
  <si>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</si>
  <si>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</si>
  <si>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</si>
  <si>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</si>
  <si>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</si>
  <si>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</si>
  <si>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</si>
  <si>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</si>
  <si>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</si>
  <si>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</si>
  <si>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</si>
  <si>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</si>
  <si>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</si>
  <si>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</si>
  <si>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</si>
  <si>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</si>
  <si>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</si>
  <si>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</si>
  <si>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</si>
  <si>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</si>
  <si>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</si>
  <si>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</si>
  <si>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</si>
  <si>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</si>
  <si>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</si>
  <si>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</si>
  <si>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</si>
  <si>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</si>
  <si>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</si>
  <si>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</si>
  <si>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</si>
  <si>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</si>
  <si>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</si>
  <si>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</si>
  <si>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</si>
  <si>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</si>
  <si>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</si>
  <si>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</si>
  <si>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</si>
  <si>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</si>
  <si>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</si>
  <si>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</si>
  <si>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</si>
  <si>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</si>
  <si>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</si>
  <si>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</si>
  <si>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</si>
  <si>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</si>
  <si>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</si>
  <si>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</si>
  <si>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</si>
  <si>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</si>
  <si>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</si>
  <si>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</si>
  <si>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</si>
  <si>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</si>
  <si>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</si>
  <si>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</si>
  <si>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</si>
  <si>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</si>
  <si>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</si>
  <si>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</si>
  <si>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</si>
  <si>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</si>
  <si>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</si>
  <si>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</si>
  <si>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</si>
  <si>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</si>
  <si>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</si>
  <si>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</si>
  <si>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</si>
  <si>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</si>
  <si>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</si>
  <si>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</si>
  <si>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</si>
  <si>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</si>
  <si>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</si>
  <si>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</si>
  <si>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</si>
  <si>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</si>
  <si>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</si>
  <si>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</si>
  <si>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</si>
  <si>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</si>
  <si>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</si>
  <si>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</si>
  <si>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</si>
  <si>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</si>
  <si>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</si>
  <si>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</si>
  <si>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</si>
  <si>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</si>
  <si>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</si>
  <si>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</si>
  <si>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</si>
  <si>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</si>
  <si>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</si>
  <si>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</si>
  <si>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</si>
  <si>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</si>
  <si>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</si>
  <si>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</si>
  <si>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</si>
  <si>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</si>
  <si>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</si>
  <si>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</si>
  <si>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</si>
  <si>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</si>
  <si>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</si>
  <si>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</si>
  <si>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</si>
  <si>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</si>
  <si>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</si>
  <si>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</si>
  <si>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</si>
  <si>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</si>
  <si>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</si>
  <si>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</si>
  <si>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</si>
  <si>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</si>
  <si>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</si>
  <si>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</si>
  <si>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</si>
  <si>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</si>
  <si>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</si>
  <si>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</si>
  <si>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</si>
  <si>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</si>
  <si>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</si>
  <si>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</si>
  <si>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</si>
  <si>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</si>
  <si>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</si>
  <si>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</si>
  <si>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</si>
  <si>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</si>
  <si>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</si>
  <si>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</si>
  <si>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</si>
  <si>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</si>
  <si>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</si>
  <si>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</si>
  <si>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</si>
  <si>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</si>
  <si>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</si>
  <si>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</si>
  <si>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</si>
  <si>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</si>
  <si>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</si>
  <si>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</si>
  <si>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</si>
  <si>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</si>
  <si>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</si>
  <si>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</si>
  <si>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</si>
  <si>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</si>
  <si>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</si>
  <si>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</si>
  <si>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</si>
  <si>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</si>
  <si>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</si>
  <si>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</si>
  <si>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</si>
  <si>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</si>
  <si>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</si>
  <si>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</si>
  <si>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</si>
  <si>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</si>
  <si>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</si>
  <si>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</si>
  <si>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</si>
  <si>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</si>
  <si>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</si>
  <si>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</si>
  <si>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</si>
  <si>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</si>
  <si>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</si>
  <si>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</si>
  <si>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</si>
  <si>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</si>
  <si>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</si>
  <si>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</si>
  <si>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</si>
  <si>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</si>
  <si>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</si>
  <si>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</si>
  <si>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</si>
  <si>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</si>
  <si>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</si>
  <si>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</si>
  <si>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</si>
  <si>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</si>
  <si>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</si>
  <si>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</si>
  <si>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</si>
  <si>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</si>
  <si>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</si>
  <si>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</si>
  <si>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</si>
  <si>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</si>
  <si>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</si>
  <si>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</si>
  <si>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</si>
  <si>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</si>
  <si>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</si>
  <si>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</si>
  <si>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</si>
  <si>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</si>
  <si>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</si>
  <si>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</si>
  <si>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</si>
  <si>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</si>
  <si>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</si>
  <si>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</si>
  <si>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</si>
  <si>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</si>
  <si>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</si>
  <si>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</si>
  <si>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</si>
  <si>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</si>
  <si>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</si>
  <si>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</si>
  <si>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</si>
  <si>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</si>
  <si>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</si>
  <si>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</si>
  <si>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</si>
  <si>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</si>
  <si>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</si>
  <si>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</si>
  <si>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</si>
  <si>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</si>
  <si>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</si>
  <si>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</si>
  <si>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</si>
  <si>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</si>
  <si>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</si>
  <si>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</si>
  <si>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</si>
  <si>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</si>
  <si>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</si>
  <si>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</si>
  <si>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</si>
  <si>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</si>
  <si>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</si>
  <si>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</si>
  <si>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</si>
  <si>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</si>
  <si>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</si>
  <si>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</si>
  <si>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</si>
  <si>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</si>
  <si>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</si>
  <si>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</si>
  <si>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</si>
  <si>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</si>
  <si>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</si>
  <si>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</si>
  <si>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</si>
  <si>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</si>
  <si>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</si>
  <si>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</si>
  <si>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</si>
  <si>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</si>
  <si>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</si>
  <si>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</si>
  <si>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</si>
  <si>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</si>
  <si>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</si>
  <si>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</si>
  <si>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</si>
  <si>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</si>
  <si>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</si>
  <si>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</si>
  <si>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</si>
  <si>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</si>
  <si>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</si>
  <si>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</si>
  <si>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</si>
  <si>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</si>
  <si>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</si>
  <si>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</si>
  <si>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</si>
  <si>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</si>
  <si>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</si>
  <si>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</si>
  <si>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</si>
  <si>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</si>
  <si>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</si>
  <si>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</si>
  <si>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</si>
  <si>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</si>
  <si>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</si>
  <si>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</si>
  <si>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</si>
  <si>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</si>
  <si>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</si>
  <si>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</si>
  <si>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</si>
  <si>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</si>
  <si>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</si>
  <si>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</si>
  <si>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</si>
  <si>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</si>
  <si>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</si>
  <si>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</si>
  <si>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</si>
  <si>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</si>
  <si>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</si>
  <si>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</si>
  <si>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</si>
  <si>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</si>
  <si>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</si>
  <si>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</si>
  <si>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</si>
  <si>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</si>
  <si>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</si>
  <si>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</si>
  <si>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</si>
  <si>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</si>
  <si>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</si>
  <si>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</si>
  <si>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</si>
  <si>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</si>
  <si>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</si>
  <si>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</si>
  <si>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</si>
  <si>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</si>
  <si>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</si>
  <si>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</si>
  <si>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</si>
  <si>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</si>
  <si>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</si>
  <si>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</si>
  <si>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</si>
  <si>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</si>
  <si>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</si>
  <si>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</si>
  <si>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</si>
  <si>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</si>
  <si>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</si>
  <si>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</si>
  <si>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</si>
  <si>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</si>
  <si>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</si>
  <si>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</si>
  <si>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</si>
  <si>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</si>
  <si>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</si>
  <si>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</si>
  <si>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</si>
  <si>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</si>
  <si>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</si>
  <si>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</si>
  <si>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</si>
  <si>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</si>
  <si>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</si>
  <si>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</si>
  <si>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</si>
  <si>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</si>
  <si>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</si>
  <si>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</si>
  <si>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</si>
  <si>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</si>
  <si>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</si>
  <si>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</si>
  <si>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</si>
  <si>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</si>
  <si>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</si>
  <si>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</si>
  <si>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</si>
  <si>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</si>
  <si>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</si>
  <si>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</si>
  <si>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</si>
  <si>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</si>
  <si>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</si>
  <si>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</si>
  <si>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</si>
  <si>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</si>
  <si>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</si>
  <si>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</si>
  <si>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</si>
  <si>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</si>
  <si>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</si>
  <si>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</si>
  <si>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</si>
  <si>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</si>
  <si>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</si>
  <si>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</si>
  <si>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</si>
  <si>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</si>
  <si>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</si>
  <si>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</si>
  <si>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</si>
  <si>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</si>
  <si>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</si>
  <si>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</si>
  <si>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</si>
  <si>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</si>
  <si>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</si>
  <si>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</si>
  <si>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</si>
  <si>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</si>
  <si>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</si>
  <si>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</si>
  <si>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</si>
  <si>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</si>
  <si>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</si>
  <si>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</si>
  <si>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</si>
  <si>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</si>
  <si>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</si>
  <si>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</si>
  <si>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</si>
  <si>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</si>
  <si>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</si>
  <si>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</si>
  <si>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</si>
  <si>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</si>
  <si>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</si>
  <si>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</si>
  <si>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</si>
  <si>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</si>
  <si>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</si>
  <si>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</si>
  <si>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</si>
  <si>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</si>
  <si>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</si>
  <si>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</si>
  <si>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</si>
  <si>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</si>
  <si>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</si>
  <si>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</si>
  <si>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</si>
  <si>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</si>
  <si>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</si>
  <si>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</si>
  <si>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</si>
  <si>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</si>
  <si>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</si>
  <si>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</si>
  <si>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</si>
  <si>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</si>
  <si>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</si>
  <si>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</si>
  <si>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</si>
  <si>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</si>
  <si>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</si>
  <si>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</si>
  <si>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</si>
  <si>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</si>
  <si>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</si>
  <si>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</si>
  <si>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</si>
  <si>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</si>
  <si>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</si>
  <si>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</si>
  <si>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</si>
  <si>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</si>
  <si>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</si>
  <si>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</si>
  <si>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</si>
  <si>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</si>
  <si>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</si>
  <si>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</si>
  <si>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</si>
  <si>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</si>
  <si>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</si>
  <si>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</si>
  <si>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</si>
  <si>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</si>
  <si>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</si>
  <si>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</si>
  <si>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</si>
  <si>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</si>
  <si>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</si>
  <si>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</si>
  <si>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</si>
  <si>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</si>
  <si>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</si>
  <si>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</si>
  <si>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</si>
  <si>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</si>
  <si>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</si>
  <si>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</si>
  <si>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</si>
  <si>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</si>
  <si>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</si>
  <si>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</si>
  <si>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</si>
  <si>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</si>
  <si>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</si>
  <si>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</si>
  <si>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</si>
  <si>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</si>
  <si>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</si>
  <si>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</si>
  <si>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</si>
  <si>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</si>
  <si>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</si>
  <si>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</si>
  <si>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</si>
  <si>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</si>
  <si>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</si>
  <si>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</si>
  <si>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</si>
  <si>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</si>
  <si>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</si>
  <si>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</si>
  <si>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</si>
  <si>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</si>
  <si>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</si>
  <si>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</si>
  <si>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</si>
  <si>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</si>
  <si>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</si>
  <si>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</si>
  <si>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</si>
  <si>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</si>
  <si>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</si>
  <si>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</si>
  <si>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</si>
  <si>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</si>
  <si>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</si>
  <si>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</si>
  <si>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</si>
  <si>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</si>
  <si>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</si>
  <si>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</si>
  <si>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</si>
  <si>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</si>
  <si>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</si>
  <si>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</si>
  <si>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</si>
  <si>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</si>
  <si>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</si>
  <si>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</si>
  <si>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</si>
  <si>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</si>
  <si>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</si>
  <si>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</si>
  <si>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</si>
  <si>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</si>
  <si>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</si>
  <si>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</si>
  <si>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</si>
  <si>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</si>
  <si>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</si>
  <si>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</si>
  <si>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</si>
  <si>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</si>
  <si>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</si>
  <si>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</si>
  <si>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</si>
  <si>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</si>
  <si>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</si>
  <si>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</si>
  <si>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</si>
  <si>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</si>
  <si>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</si>
  <si>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</si>
  <si>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</si>
  <si>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</si>
  <si>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</si>
  <si>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</si>
  <si>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</si>
  <si>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</si>
  <si>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</si>
  <si>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</si>
  <si>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</si>
  <si>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</si>
  <si>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</si>
  <si>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</si>
  <si>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</si>
  <si>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</si>
  <si>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</si>
  <si>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</si>
  <si>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</si>
  <si>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</si>
  <si>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</si>
  <si>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</si>
  <si>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</si>
  <si>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</si>
  <si>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</si>
  <si>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</si>
  <si>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</si>
  <si>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</si>
  <si>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</si>
  <si>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</si>
  <si>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</si>
  <si>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</si>
  <si>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</si>
  <si>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</si>
  <si>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</si>
  <si>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</si>
  <si>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</si>
  <si>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</si>
  <si>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</si>
  <si>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</si>
  <si>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</si>
  <si>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</si>
  <si>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</si>
  <si>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</si>
  <si>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</si>
  <si>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</si>
  <si>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</si>
  <si>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</si>
  <si>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</si>
  <si>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</si>
  <si>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</si>
  <si>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</si>
  <si>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</si>
  <si>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</si>
  <si>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</si>
  <si>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</si>
  <si>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</si>
  <si>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</si>
  <si>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</si>
  <si>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</si>
  <si>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</si>
  <si>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</si>
  <si>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</si>
  <si>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</si>
  <si>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</si>
  <si>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</si>
  <si>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</si>
  <si>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</si>
  <si>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</si>
  <si>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</si>
  <si>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</si>
  <si>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</si>
  <si>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</si>
  <si>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</si>
  <si>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</si>
  <si>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</si>
  <si>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</si>
  <si>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</si>
  <si>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</si>
  <si>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</si>
  <si>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</si>
  <si>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</si>
  <si>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</si>
  <si>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</si>
  <si>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</si>
  <si>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</si>
  <si>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</si>
  <si>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</si>
  <si>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</si>
  <si>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</si>
  <si>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</si>
  <si>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</si>
  <si>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</si>
  <si>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</si>
  <si>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</si>
  <si>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</si>
  <si>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</si>
  <si>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</si>
  <si>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</si>
  <si>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</si>
  <si>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</si>
  <si>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</si>
  <si>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</si>
  <si>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</si>
  <si>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</si>
  <si>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</si>
  <si>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</si>
  <si>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</si>
  <si>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</si>
  <si>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</si>
  <si>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</si>
  <si>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</si>
  <si>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</si>
  <si>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</si>
  <si>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</si>
  <si>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</si>
  <si>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</si>
  <si>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</si>
  <si>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</si>
  <si>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</si>
  <si>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</si>
  <si>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</si>
  <si>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</si>
  <si>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</si>
  <si>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</si>
  <si>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</si>
  <si>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</si>
  <si>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</si>
  <si>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</si>
  <si>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</si>
  <si>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</si>
  <si>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</si>
  <si>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</si>
  <si>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</si>
  <si>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</si>
  <si>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</si>
  <si>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</si>
  <si>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</si>
  <si>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</si>
  <si>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</si>
  <si>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</si>
  <si>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</si>
  <si>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</si>
  <si>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</si>
  <si>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</si>
  <si>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</si>
  <si>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</si>
  <si>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</si>
  <si>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</si>
  <si>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</si>
  <si>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</si>
  <si>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</si>
  <si>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</si>
  <si>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</si>
  <si>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</si>
  <si>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</si>
  <si>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</si>
  <si>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</si>
  <si>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</si>
  <si>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</si>
  <si>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</si>
  <si>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</si>
  <si>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</si>
  <si>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</si>
  <si>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</si>
  <si>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</si>
  <si>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</si>
  <si>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</si>
  <si>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</si>
  <si>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</si>
  <si>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</si>
  <si>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</si>
  <si>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</si>
  <si>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</si>
  <si>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</si>
  <si>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</si>
  <si>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</si>
  <si>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</si>
  <si>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</si>
  <si>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</si>
  <si>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</si>
  <si>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</si>
  <si>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</si>
  <si>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</si>
  <si>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</si>
  <si>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</si>
  <si>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</si>
  <si>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</si>
  <si>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</si>
  <si>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</si>
  <si>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</si>
  <si>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</si>
  <si>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</si>
  <si>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</si>
  <si>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</si>
  <si>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</si>
  <si>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</si>
  <si>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</si>
  <si>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</si>
  <si>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</si>
  <si>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</si>
  <si>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</si>
  <si>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</si>
  <si>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</si>
  <si>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</si>
  <si>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</si>
  <si>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</si>
  <si>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</si>
  <si>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</si>
  <si>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</si>
  <si>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</si>
  <si>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</si>
  <si>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</si>
  <si>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</si>
  <si>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</si>
  <si>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</si>
  <si>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</si>
  <si>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</si>
  <si>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</si>
  <si>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</si>
  <si>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</si>
  <si>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</si>
  <si>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</si>
  <si>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</si>
  <si>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</si>
  <si>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</si>
  <si>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</si>
  <si>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</si>
  <si>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</si>
  <si>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</si>
  <si>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</si>
  <si>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</si>
  <si>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</si>
  <si>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</si>
  <si>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</si>
  <si>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</si>
  <si>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</si>
  <si>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</si>
  <si>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</si>
  <si>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</si>
  <si>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</si>
  <si>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</si>
  <si>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</si>
  <si>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</si>
  <si>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</si>
  <si>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</si>
  <si>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</si>
  <si>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</si>
  <si>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</si>
  <si>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</si>
  <si>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</si>
  <si>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</si>
  <si>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</si>
  <si>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</si>
  <si>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</si>
  <si>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</si>
  <si>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</si>
  <si>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</si>
  <si>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</si>
  <si>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</si>
  <si>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</si>
  <si>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</si>
  <si>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</si>
  <si>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</si>
  <si>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</si>
  <si>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</si>
  <si>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</si>
  <si>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</si>
  <si>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</si>
  <si>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</si>
  <si>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</si>
  <si>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</si>
  <si>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</si>
  <si>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</si>
  <si>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</si>
  <si>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</si>
  <si>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</si>
  <si>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</si>
  <si>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</si>
  <si>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</si>
  <si>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</si>
  <si>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</si>
  <si>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</si>
  <si>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</si>
  <si>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</si>
  <si>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</si>
  <si>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</si>
  <si>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</si>
  <si>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</si>
  <si>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</si>
  <si>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</si>
  <si>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</si>
  <si>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</si>
  <si>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</si>
  <si>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</si>
  <si>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</si>
  <si>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</si>
  <si>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</si>
  <si>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</si>
  <si>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</si>
  <si>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</si>
  <si>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</si>
  <si>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</si>
  <si>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</si>
  <si>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</si>
  <si>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</si>
  <si>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</si>
  <si>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</si>
  <si>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</si>
  <si>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</si>
  <si>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</si>
  <si>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</si>
  <si>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</si>
  <si>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</si>
  <si>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</si>
  <si>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</si>
  <si>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</si>
  <si>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</si>
  <si>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</si>
  <si>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</si>
  <si>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</si>
  <si>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</si>
  <si>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</si>
  <si>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</si>
  <si>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</si>
  <si>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</si>
  <si>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</si>
  <si>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</si>
  <si>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</si>
  <si>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</si>
  <si>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</si>
  <si>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</si>
  <si>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</si>
  <si>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</si>
  <si>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</si>
  <si>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</si>
  <si>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</si>
  <si>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</si>
  <si>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</si>
  <si>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</si>
  <si>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</si>
  <si>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</si>
  <si>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</si>
  <si>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</si>
  <si>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</si>
  <si>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</si>
  <si>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</si>
  <si>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</si>
  <si>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</si>
  <si>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</si>
  <si>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</si>
  <si>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</si>
  <si>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</si>
  <si>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</si>
  <si>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</si>
  <si>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</si>
  <si>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</si>
  <si>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</si>
  <si>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</si>
  <si>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</si>
  <si>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</si>
  <si>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</si>
  <si>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</si>
  <si>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</si>
  <si>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</si>
  <si>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</si>
  <si>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</si>
  <si>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</si>
  <si>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</si>
  <si>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</si>
  <si>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</si>
  <si>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</si>
  <si>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</si>
  <si>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</si>
  <si>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</si>
  <si>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</si>
  <si>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</si>
  <si>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</si>
  <si>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</si>
  <si>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</si>
  <si>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</si>
  <si>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</si>
  <si>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</si>
  <si>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</si>
  <si>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</si>
  <si>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</si>
  <si>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</si>
  <si>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</si>
  <si>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</si>
  <si>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</si>
  <si>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</si>
  <si>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</si>
  <si>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</si>
  <si>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</si>
  <si>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</si>
  <si>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</si>
  <si>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</si>
  <si>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</si>
  <si>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</si>
  <si>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</si>
  <si>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</si>
  <si>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</si>
  <si>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</si>
  <si>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</si>
  <si>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</si>
  <si>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</si>
  <si>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</si>
  <si>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</si>
  <si>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</si>
  <si>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</si>
  <si>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</si>
  <si>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</si>
  <si>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</si>
  <si>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</si>
  <si>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</si>
  <si>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</si>
  <si>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</si>
  <si>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</si>
  <si>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</si>
  <si>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</si>
  <si>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</si>
  <si>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</si>
  <si>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</si>
  <si>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</si>
  <si>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</si>
  <si>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</si>
  <si>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</si>
  <si>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</si>
  <si>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</si>
  <si>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</si>
  <si>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</si>
  <si>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</si>
  <si>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</si>
  <si>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</si>
  <si>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</si>
  <si>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</si>
  <si>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</si>
  <si>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</si>
  <si>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</si>
  <si>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</si>
  <si>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</si>
  <si>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</si>
  <si>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</si>
  <si>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</si>
  <si>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</si>
  <si>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</si>
  <si>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</si>
  <si>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</si>
  <si>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</si>
  <si>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</si>
  <si>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</si>
  <si>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</si>
  <si>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</si>
  <si>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</si>
  <si>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</si>
  <si>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</si>
  <si>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</si>
  <si>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</si>
  <si>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</si>
  <si>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</si>
  <si>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</si>
  <si>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</si>
  <si>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</si>
  <si>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</si>
  <si>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</si>
  <si>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</si>
  <si>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</si>
  <si>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</si>
  <si>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</si>
  <si>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</si>
  <si>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</si>
  <si>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</si>
  <si>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</si>
  <si>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</si>
  <si>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</si>
  <si>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</si>
  <si>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</si>
  <si>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</si>
  <si>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</si>
  <si>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</si>
  <si>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</si>
  <si>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</si>
  <si>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</si>
  <si>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</si>
  <si>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</si>
  <si>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</si>
  <si>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</si>
  <si>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</si>
  <si>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</si>
  <si>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</si>
  <si>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</si>
  <si>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</si>
  <si>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</si>
  <si>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</si>
  <si>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</si>
  <si>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</si>
  <si>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</si>
  <si>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</si>
  <si>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</si>
  <si>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</si>
  <si>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</si>
  <si>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</si>
  <si>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</si>
  <si>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</si>
  <si>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</si>
  <si>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</si>
  <si>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</si>
  <si>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</si>
  <si>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</si>
  <si>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</si>
  <si>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</si>
  <si>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</si>
  <si>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</si>
  <si>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</si>
  <si>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</si>
  <si>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</si>
  <si>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</si>
  <si>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</si>
  <si>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</si>
  <si>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</si>
  <si>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</si>
  <si>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</si>
  <si>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</si>
  <si>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</si>
  <si>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</si>
  <si>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</si>
  <si>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</si>
  <si>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</si>
  <si>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</si>
  <si>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</si>
  <si>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</si>
  <si>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</si>
  <si>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</si>
  <si>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</si>
  <si>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</si>
  <si>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</si>
  <si>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</si>
  <si>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</si>
  <si>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</si>
  <si>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</si>
  <si>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</si>
  <si>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</si>
  <si>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</si>
  <si>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</si>
  <si>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</si>
  <si>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</si>
  <si>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</si>
  <si>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</si>
  <si>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</si>
  <si>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</si>
  <si>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</si>
  <si>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</si>
  <si>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</si>
  <si>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</si>
  <si>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</si>
  <si>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</si>
  <si>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</si>
  <si>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</si>
  <si>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</si>
  <si>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</si>
  <si>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</si>
  <si>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</si>
  <si>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</si>
  <si>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</si>
  <si>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</si>
  <si>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</si>
  <si>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</si>
  <si>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</si>
  <si>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</si>
  <si>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</si>
  <si>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</si>
  <si>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</si>
  <si>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</si>
  <si>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</si>
  <si>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</si>
  <si>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</si>
  <si>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</si>
  <si>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</si>
  <si>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</si>
  <si>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</si>
  <si>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</si>
  <si>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</si>
  <si>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</si>
  <si>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</si>
  <si>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</si>
  <si>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</si>
  <si>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</si>
  <si>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</si>
  <si>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</si>
  <si>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</si>
  <si>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</si>
  <si>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</si>
  <si>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</si>
  <si>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</si>
  <si>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</si>
  <si>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</si>
  <si>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</si>
  <si>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</si>
  <si>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</si>
  <si>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</si>
  <si>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</si>
  <si>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</si>
  <si>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</si>
  <si>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</si>
  <si>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</si>
  <si>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</si>
  <si>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</si>
  <si>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</si>
  <si>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</si>
  <si>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</si>
  <si>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</si>
  <si>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</si>
  <si>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</si>
  <si>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</si>
  <si>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</si>
  <si>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</si>
  <si>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</si>
  <si>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</si>
  <si>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</si>
  <si>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</si>
  <si>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</si>
  <si>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</si>
  <si>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</si>
  <si>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</si>
  <si>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</si>
  <si>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</si>
  <si>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</si>
  <si>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</si>
  <si>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</si>
  <si>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</si>
  <si>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</si>
  <si>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</si>
  <si>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</si>
  <si>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</si>
  <si>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</si>
  <si>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</si>
  <si>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</si>
  <si>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</si>
  <si>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</si>
  <si>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</si>
  <si>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</si>
  <si>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</si>
  <si>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</si>
  <si>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</si>
  <si>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</si>
  <si>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</si>
  <si>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</si>
  <si>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</si>
  <si>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</si>
  <si>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</si>
  <si>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</si>
  <si>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</si>
  <si>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</si>
  <si>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</si>
  <si>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</si>
  <si>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</si>
  <si>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</si>
  <si>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</si>
  <si>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</si>
  <si>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</si>
  <si>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</si>
  <si>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</si>
  <si>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</si>
  <si>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</si>
  <si>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</si>
  <si>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</si>
  <si>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</si>
  <si>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</si>
  <si>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</si>
  <si>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</si>
  <si>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</si>
  <si>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</si>
  <si>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</si>
  <si>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</si>
  <si>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</si>
  <si>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</si>
  <si>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</si>
  <si>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</si>
  <si>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</si>
  <si>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</si>
  <si>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</si>
  <si>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</si>
  <si>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</si>
  <si>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</si>
  <si>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</si>
  <si>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</si>
  <si>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</si>
  <si>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</si>
  <si>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</si>
  <si>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</si>
  <si>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</si>
  <si>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</si>
  <si>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</si>
  <si>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</si>
  <si>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</si>
  <si>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</si>
  <si>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</si>
  <si>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</si>
  <si>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</si>
  <si>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</si>
  <si>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</si>
  <si>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</si>
  <si>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</si>
  <si>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</si>
  <si>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</si>
  <si>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</si>
  <si>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</si>
  <si>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</si>
  <si>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</si>
  <si>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</si>
  <si>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</si>
  <si>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</si>
  <si>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</si>
  <si>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</si>
  <si>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</si>
  <si>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</si>
  <si>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</si>
  <si>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</si>
  <si>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</si>
  <si>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</si>
  <si>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</si>
  <si>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</si>
  <si>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</si>
  <si>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</si>
  <si>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</si>
  <si>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</si>
  <si>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</si>
  <si>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</si>
  <si>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</si>
  <si>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</si>
  <si>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</si>
  <si>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</si>
  <si>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</si>
  <si>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</si>
  <si>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</si>
  <si>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</si>
  <si>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</si>
  <si>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</si>
  <si>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</si>
  <si>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</si>
  <si>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</si>
  <si>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</si>
  <si>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</si>
  <si>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</si>
  <si>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</si>
  <si>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</si>
  <si>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</si>
  <si>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</si>
  <si>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</si>
  <si>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</si>
  <si>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</si>
  <si>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</si>
  <si>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</si>
  <si>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</si>
  <si>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</si>
  <si>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</si>
  <si>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</si>
  <si>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</si>
  <si>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</si>
  <si>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</si>
  <si>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</si>
  <si>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</si>
  <si>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</si>
  <si>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</si>
  <si>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</si>
  <si>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</si>
  <si>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</si>
  <si>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</si>
  <si>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</si>
  <si>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</si>
  <si>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</si>
  <si>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</si>
  <si>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</si>
  <si>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</si>
  <si>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</si>
  <si>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</si>
  <si>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</si>
  <si>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</si>
  <si>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</si>
  <si>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</si>
  <si>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</si>
  <si>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</si>
  <si>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</si>
  <si>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</si>
  <si>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</si>
  <si>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</si>
  <si>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</si>
  <si>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</si>
  <si>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</si>
  <si>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</si>
  <si>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</si>
  <si>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</si>
  <si>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</si>
  <si>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</si>
  <si>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</si>
  <si>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</si>
  <si>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</si>
  <si>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</si>
  <si>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</si>
  <si>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</si>
  <si>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</si>
  <si>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</si>
  <si>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</si>
  <si>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</si>
  <si>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</si>
  <si>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</si>
  <si>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</si>
  <si>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</si>
  <si>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</si>
  <si>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</si>
  <si>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</si>
  <si>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</si>
  <si>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</si>
  <si>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</si>
  <si>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</si>
  <si>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</si>
  <si>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</si>
  <si>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</si>
  <si>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</si>
  <si>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</si>
  <si>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</si>
  <si>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</si>
  <si>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</si>
  <si>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</si>
  <si>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</si>
  <si>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</si>
  <si>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</si>
  <si>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</si>
  <si>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</si>
  <si>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</si>
  <si>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</si>
  <si>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</si>
  <si>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</si>
  <si>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</si>
  <si>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</si>
  <si>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</si>
  <si>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</si>
  <si>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</si>
  <si>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</si>
  <si>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</si>
  <si>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</si>
  <si>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</si>
  <si>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</si>
  <si>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</si>
  <si>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</si>
  <si>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</si>
  <si>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</si>
  <si>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</si>
  <si>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</si>
  <si>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</si>
  <si>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</si>
  <si>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</si>
  <si>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</si>
  <si>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</si>
  <si>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</si>
  <si>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</si>
  <si>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</si>
  <si>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</si>
  <si>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</si>
  <si>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</si>
  <si>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</si>
  <si>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</si>
  <si>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</si>
  <si>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</si>
  <si>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</si>
  <si>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</si>
  <si>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</si>
  <si>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</si>
  <si>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</si>
  <si>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</si>
  <si>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</si>
  <si>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</si>
  <si>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</si>
  <si>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</si>
  <si>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</si>
  <si>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</si>
  <si>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</si>
  <si>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</si>
  <si>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</si>
  <si>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</si>
  <si>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</si>
  <si>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</si>
  <si>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</si>
  <si>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</si>
  <si>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</si>
  <si>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</si>
  <si>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</si>
  <si>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</si>
  <si>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</si>
  <si>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</si>
  <si>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</si>
  <si>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</si>
  <si>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</si>
  <si>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</si>
  <si>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</si>
  <si>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</si>
  <si>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</si>
  <si>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</si>
  <si>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</si>
  <si>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</si>
  <si>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</si>
  <si>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</si>
  <si>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</si>
  <si>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</si>
  <si>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</si>
  <si>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</si>
  <si>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</si>
  <si>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</si>
  <si>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</si>
  <si>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</si>
  <si>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</si>
  <si>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</si>
  <si>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</si>
  <si>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</si>
  <si>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</si>
  <si>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</si>
  <si>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</si>
  <si>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</si>
  <si>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</si>
  <si>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</si>
  <si>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</si>
  <si>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</si>
  <si>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</si>
  <si>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</si>
  <si>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</si>
  <si>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</si>
  <si>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</si>
  <si>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</si>
  <si>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</si>
  <si>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</si>
  <si>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</si>
  <si>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</si>
  <si>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</si>
  <si>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</si>
  <si>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</si>
  <si>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</si>
  <si>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</si>
  <si>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</si>
  <si>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</si>
  <si>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</si>
  <si>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</si>
  <si>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</si>
  <si>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</si>
  <si>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</si>
  <si>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</si>
  <si>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</si>
  <si>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</si>
  <si>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</si>
  <si>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</si>
  <si>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</si>
  <si>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</si>
  <si>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</si>
  <si>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</si>
  <si>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</si>
  <si>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</si>
  <si>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</si>
  <si>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</si>
  <si>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</si>
  <si>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</si>
  <si>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</si>
  <si>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</si>
  <si>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</si>
  <si>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</si>
  <si>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</si>
  <si>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</si>
  <si>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</si>
  <si>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</si>
  <si>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</si>
  <si>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</si>
  <si>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</si>
  <si>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</si>
  <si>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</si>
  <si>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</si>
  <si>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</si>
  <si>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</si>
  <si>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</si>
  <si>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</si>
  <si>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</si>
  <si>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</si>
  <si>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</si>
  <si>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</si>
  <si>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</si>
  <si>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</si>
  <si>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</si>
  <si>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</si>
  <si>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</si>
  <si>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</si>
  <si>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</si>
  <si>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</si>
  <si>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</si>
  <si>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</si>
  <si>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</si>
  <si>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</si>
  <si>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</si>
  <si>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</si>
  <si>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</si>
  <si>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</si>
  <si>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</si>
  <si>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</si>
  <si>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</si>
  <si>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</si>
  <si>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</si>
  <si>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</si>
  <si>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</si>
  <si>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</si>
  <si>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</si>
  <si>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</si>
  <si>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</si>
  <si>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</si>
  <si>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</si>
  <si>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</si>
  <si>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</si>
  <si>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</si>
  <si>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</si>
  <si>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</si>
  <si>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</si>
  <si>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</si>
  <si>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</si>
  <si>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</si>
  <si>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</si>
  <si>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</si>
  <si>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</si>
  <si>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</si>
  <si>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</si>
  <si>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</si>
  <si>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</si>
  <si>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</si>
  <si>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</si>
  <si>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</si>
  <si>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</si>
  <si>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</si>
  <si>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</si>
  <si>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</si>
  <si>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</si>
  <si>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</si>
  <si>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</si>
  <si>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</si>
  <si>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</si>
  <si>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</si>
  <si>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</si>
  <si>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</si>
  <si>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</si>
  <si>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</si>
  <si>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</si>
  <si>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</si>
  <si>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</si>
  <si>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</si>
  <si>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</si>
  <si>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</si>
  <si>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</si>
  <si>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</si>
  <si>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</si>
  <si>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</si>
  <si>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</si>
  <si>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</si>
  <si>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</si>
  <si>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</si>
  <si>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</si>
  <si>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</si>
  <si>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</si>
  <si>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</si>
  <si>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</si>
  <si>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</si>
  <si>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</si>
  <si>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</si>
  <si>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</si>
  <si>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</si>
  <si>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</si>
  <si>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</si>
  <si>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</si>
  <si>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</si>
  <si>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</si>
  <si>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</si>
  <si>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</si>
  <si>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</si>
  <si>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</si>
  <si>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</si>
  <si>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</si>
  <si>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</si>
  <si>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</si>
  <si>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</si>
  <si>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</si>
  <si>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</si>
  <si>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</si>
  <si>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</si>
  <si>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</si>
  <si>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</si>
  <si>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</si>
  <si>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</si>
  <si>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</si>
  <si>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</si>
  <si>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</si>
  <si>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</si>
  <si>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</si>
  <si>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</si>
  <si>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</si>
  <si>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</si>
  <si>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</si>
  <si>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</si>
  <si>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</si>
  <si>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</si>
  <si>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</si>
  <si>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</si>
  <si>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</si>
  <si>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</si>
  <si>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</si>
  <si>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</si>
  <si>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</si>
  <si>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</si>
  <si>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</si>
  <si>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</si>
  <si>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</si>
  <si>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</si>
  <si>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</si>
  <si>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</si>
  <si>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</si>
  <si>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</si>
  <si>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</si>
  <si>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</si>
  <si>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</si>
  <si>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</si>
  <si>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</si>
  <si>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</si>
  <si>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</si>
  <si>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</si>
  <si>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</si>
  <si>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</si>
  <si>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</si>
  <si>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</si>
  <si>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</si>
  <si>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</si>
  <si>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</si>
  <si>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</si>
  <si>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</si>
  <si>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</si>
  <si>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</si>
  <si>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</si>
  <si>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</si>
  <si>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</si>
  <si>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</si>
  <si>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</si>
  <si>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</si>
  <si>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</si>
  <si>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</si>
  <si>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</si>
  <si>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</si>
  <si>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</si>
  <si>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</si>
  <si>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</si>
  <si>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</si>
  <si>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</si>
  <si>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</si>
  <si>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</si>
  <si>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</si>
  <si>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</si>
  <si>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</si>
  <si>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</si>
  <si>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</si>
  <si>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</si>
  <si>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</si>
  <si>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</si>
  <si>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</si>
  <si>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</si>
  <si>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</si>
  <si>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</si>
  <si>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</si>
  <si>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</si>
  <si>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</si>
  <si>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</si>
  <si>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</si>
  <si>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</si>
  <si>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</si>
  <si>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</si>
  <si>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</si>
  <si>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</si>
  <si>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</si>
  <si>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</si>
  <si>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</si>
  <si>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</si>
  <si>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</si>
  <si>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</si>
  <si>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</si>
  <si>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</si>
  <si>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</si>
  <si>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</si>
  <si>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</si>
  <si>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</si>
  <si>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</si>
  <si>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</si>
  <si>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</si>
  <si>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</si>
  <si>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</si>
  <si>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</si>
  <si>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</si>
  <si>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</si>
  <si>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</si>
  <si>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</si>
  <si>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</si>
  <si>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</si>
  <si>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</si>
  <si>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</si>
  <si>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</si>
  <si>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</si>
  <si>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</si>
  <si>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</si>
  <si>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</si>
  <si>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</si>
  <si>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</si>
  <si>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</si>
  <si>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</si>
  <si>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</si>
  <si>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</si>
  <si>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</si>
  <si>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</si>
  <si>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</si>
  <si>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</si>
  <si>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</si>
  <si>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</si>
  <si>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</si>
  <si>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</si>
  <si>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</si>
  <si>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</si>
  <si>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</si>
  <si>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</si>
  <si>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</si>
  <si>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</si>
  <si>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</si>
  <si>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</si>
  <si>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</si>
  <si>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</si>
  <si>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</si>
  <si>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</si>
  <si>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</si>
  <si>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</si>
  <si>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</si>
  <si>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</si>
  <si>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</si>
  <si>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</si>
  <si>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</si>
  <si>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</si>
  <si>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</si>
  <si>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</si>
  <si>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</si>
  <si>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</si>
  <si>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</si>
  <si>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</si>
  <si>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</si>
  <si>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</si>
  <si>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</si>
  <si>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</si>
  <si>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</si>
  <si>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</si>
  <si>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</si>
  <si>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</si>
  <si>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</si>
  <si>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</si>
  <si>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</si>
  <si>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</si>
  <si>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</si>
  <si>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</si>
  <si>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</si>
  <si>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</si>
  <si>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</si>
  <si>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</si>
  <si>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</si>
  <si>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</si>
  <si>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</si>
  <si>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</si>
  <si>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</si>
  <si>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</si>
  <si>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</si>
  <si>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</si>
  <si>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</si>
  <si>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</si>
  <si>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</si>
  <si>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</si>
  <si>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</si>
  <si>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</si>
  <si>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</si>
  <si>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</si>
  <si>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</si>
  <si>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</si>
  <si>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</si>
  <si>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</si>
  <si>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</si>
  <si>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</si>
  <si>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</si>
  <si>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</si>
  <si>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</si>
  <si>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</si>
  <si>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</si>
  <si>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</si>
  <si>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</si>
  <si>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</si>
  <si>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</si>
  <si>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</si>
  <si>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</si>
  <si>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</si>
  <si>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</si>
  <si>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</si>
  <si>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</si>
  <si>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</si>
  <si>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</si>
  <si>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</si>
  <si>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</si>
  <si>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</si>
  <si>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</si>
  <si>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</si>
  <si>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</si>
  <si>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</si>
  <si>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</si>
  <si>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</si>
  <si>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</si>
  <si>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</si>
  <si>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</si>
  <si>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</si>
  <si>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</si>
  <si>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</si>
  <si>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</si>
  <si>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</si>
  <si>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</si>
  <si>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</si>
  <si>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</si>
  <si>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</si>
  <si>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</si>
  <si>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</si>
  <si>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</si>
  <si>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</si>
  <si>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</si>
  <si>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</si>
  <si>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</si>
  <si>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</si>
  <si>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</si>
  <si>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</si>
  <si>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</si>
  <si>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</si>
  <si>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</si>
  <si>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</si>
  <si>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</si>
  <si>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</si>
  <si>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</si>
  <si>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</si>
  <si>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</si>
  <si>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</si>
  <si>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</si>
  <si>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</si>
  <si>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</si>
  <si>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</si>
  <si>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</si>
  <si>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</si>
  <si>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</si>
  <si>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</si>
  <si>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</si>
  <si>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</si>
  <si>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</si>
  <si>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</si>
  <si>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</si>
  <si>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</si>
  <si>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</si>
  <si>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</si>
  <si>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</si>
  <si>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</si>
  <si>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</si>
  <si>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</si>
  <si>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</si>
  <si>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</si>
  <si>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</si>
  <si>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</si>
  <si>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</si>
  <si>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</si>
  <si>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</si>
  <si>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</si>
  <si>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</si>
  <si>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</si>
  <si>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</si>
  <si>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</si>
  <si>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</si>
  <si>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</si>
  <si>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</si>
  <si>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</si>
  <si>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</si>
  <si>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</si>
  <si>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</si>
  <si>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</si>
  <si>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</si>
  <si>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</si>
  <si>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</si>
  <si>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</si>
  <si>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</si>
  <si>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</si>
  <si>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</si>
  <si>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</si>
  <si>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</si>
  <si>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</si>
  <si>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</si>
  <si>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</si>
  <si>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</si>
  <si>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</si>
  <si>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</si>
  <si>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</si>
  <si>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</si>
  <si>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</si>
  <si>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</si>
  <si>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</si>
  <si>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</si>
  <si>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</si>
  <si>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</si>
  <si>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</si>
  <si>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</si>
  <si>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</si>
  <si>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</si>
  <si>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</si>
  <si>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</si>
  <si>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</si>
  <si>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</si>
  <si>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</si>
  <si>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</si>
  <si>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</si>
  <si>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</si>
  <si>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</si>
  <si>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</si>
  <si>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</si>
  <si>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</si>
  <si>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</si>
  <si>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</si>
  <si>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</si>
  <si>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</si>
  <si>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</si>
  <si>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</si>
  <si>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</si>
  <si>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</si>
  <si>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</si>
  <si>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</si>
  <si>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</si>
  <si>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</si>
  <si>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</si>
  <si>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</si>
  <si>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</si>
  <si>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</si>
  <si>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</si>
  <si>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</si>
  <si>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</si>
  <si>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</si>
  <si>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</si>
  <si>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</si>
  <si>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</si>
  <si>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</si>
  <si>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</si>
  <si>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</si>
  <si>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</si>
  <si>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</si>
  <si>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</si>
  <si>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</si>
  <si>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</si>
  <si>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</si>
  <si>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</si>
  <si>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</si>
  <si>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</si>
  <si>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</si>
  <si>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</si>
  <si>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</si>
  <si>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</si>
  <si>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</si>
  <si>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</si>
  <si>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</si>
  <si>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</si>
  <si>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</si>
  <si>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</si>
  <si>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</si>
  <si>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</si>
  <si>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</si>
  <si>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</si>
  <si>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</si>
  <si>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</si>
  <si>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</si>
  <si>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</si>
  <si>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</si>
  <si>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</si>
  <si>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</si>
  <si>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</si>
  <si>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</si>
  <si>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</si>
  <si>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</si>
  <si>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</si>
  <si>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</si>
  <si>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</si>
  <si>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</si>
  <si>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</si>
  <si>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</si>
  <si>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</si>
  <si>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</si>
  <si>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</si>
  <si>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</si>
  <si>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</si>
  <si>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</si>
  <si>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</si>
  <si>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</si>
  <si>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</si>
  <si>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</si>
  <si>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</si>
  <si>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</si>
  <si>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</si>
  <si>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</si>
  <si>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</si>
  <si>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</si>
  <si>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</si>
  <si>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</si>
  <si>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</si>
  <si>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</si>
  <si>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</si>
  <si>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</si>
  <si>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</si>
  <si>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</si>
  <si>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</si>
  <si>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</si>
  <si>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</si>
  <si>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</si>
  <si>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</si>
  <si>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</si>
  <si>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</si>
  <si>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</si>
  <si>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</si>
  <si>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</si>
  <si>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</si>
  <si>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</si>
  <si>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</si>
  <si>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</si>
  <si>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</si>
  <si>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</si>
  <si>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</si>
  <si>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</si>
  <si>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</si>
  <si>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</si>
  <si>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</si>
  <si>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</si>
  <si>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</si>
  <si>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</si>
  <si>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</si>
  <si>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</si>
  <si>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</si>
  <si>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</si>
  <si>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</si>
  <si>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</si>
  <si>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</si>
  <si>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</si>
  <si>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</si>
  <si>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</si>
  <si>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</si>
  <si>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</si>
  <si>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</si>
  <si>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</si>
  <si>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</si>
  <si>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</si>
  <si>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</si>
  <si>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</si>
  <si>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</si>
  <si>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</si>
  <si>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</si>
  <si>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</si>
  <si>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</si>
  <si>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</si>
  <si>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</si>
  <si>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</si>
  <si>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</si>
  <si>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</si>
  <si>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</si>
  <si>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</si>
  <si>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</si>
  <si>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</si>
  <si>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</si>
  <si>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</si>
  <si>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</si>
  <si>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</si>
  <si>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</si>
  <si>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</si>
  <si>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</si>
  <si>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</si>
  <si>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</si>
  <si>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</si>
  <si>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</si>
  <si>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</si>
  <si>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</si>
  <si>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</si>
  <si>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</si>
  <si>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</si>
  <si>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</si>
  <si>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</si>
  <si>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</si>
  <si>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</si>
  <si>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</si>
  <si>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</si>
  <si>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</si>
  <si>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</si>
  <si>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</si>
  <si>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</si>
  <si>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</si>
  <si>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</si>
  <si>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</si>
  <si>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</si>
  <si>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</si>
  <si>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</si>
  <si>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</si>
  <si>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</si>
  <si>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</si>
  <si>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</si>
  <si>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</si>
  <si>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</si>
  <si>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</si>
  <si>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</si>
  <si>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</si>
  <si>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</si>
  <si>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</si>
  <si>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</si>
  <si>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</si>
  <si>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</si>
  <si>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</si>
  <si>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</si>
  <si>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</si>
  <si>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</si>
  <si>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</si>
  <si>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</si>
  <si>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</si>
  <si>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</si>
  <si>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</si>
  <si>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</si>
  <si>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</si>
  <si>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</si>
  <si>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</si>
  <si>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</si>
  <si>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</si>
  <si>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</si>
  <si>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</si>
  <si>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</si>
  <si>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</si>
  <si>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</si>
  <si>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</si>
  <si>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</si>
  <si>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</si>
  <si>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</si>
  <si>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</si>
  <si>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</si>
  <si>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</si>
  <si>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</si>
  <si>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</si>
  <si>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</si>
  <si>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</si>
  <si>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</si>
  <si>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</si>
  <si>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</si>
  <si>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</si>
  <si>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</si>
  <si>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</si>
  <si>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</si>
  <si>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</si>
  <si>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</si>
  <si>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</si>
  <si>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</si>
  <si>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</si>
  <si>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</si>
  <si>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</si>
  <si>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</si>
  <si>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</si>
  <si>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</si>
  <si>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</si>
  <si>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</si>
  <si>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</si>
  <si>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</si>
  <si>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</si>
  <si>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</si>
  <si>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</si>
  <si>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</si>
  <si>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</si>
  <si>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</si>
  <si>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</si>
  <si>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</si>
  <si>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</si>
  <si>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</si>
  <si>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</si>
  <si>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</si>
  <si>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</si>
  <si>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</si>
  <si>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</si>
  <si>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</si>
  <si>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</si>
  <si>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</si>
  <si>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</si>
  <si>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</si>
  <si>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</si>
  <si>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</si>
  <si>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</si>
  <si>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</si>
  <si>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</si>
  <si>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</si>
  <si>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</si>
  <si>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</si>
  <si>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</si>
  <si>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</si>
  <si>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</si>
  <si>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</si>
  <si>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</si>
  <si>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</si>
  <si>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</si>
  <si>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</si>
  <si>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</si>
  <si>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</si>
  <si>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</si>
  <si>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</si>
  <si>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</si>
  <si>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</si>
  <si>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</si>
  <si>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</si>
  <si>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</si>
  <si>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</si>
  <si>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</si>
  <si>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</si>
  <si>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</si>
  <si>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</si>
  <si>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</si>
  <si>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</si>
  <si>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</si>
  <si>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</si>
  <si>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</si>
  <si>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</si>
  <si>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</si>
  <si>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</si>
  <si>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</si>
  <si>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</si>
  <si>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</si>
  <si>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</si>
  <si>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</si>
  <si>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</si>
  <si>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</si>
  <si>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</si>
  <si>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</si>
  <si>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</si>
  <si>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</si>
  <si>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</si>
  <si>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</si>
  <si>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</si>
  <si>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</si>
  <si>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</si>
  <si>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</si>
  <si>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</si>
  <si>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</si>
  <si>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</si>
  <si>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</si>
  <si>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</si>
  <si>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</si>
  <si>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</si>
  <si>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</si>
  <si>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</si>
  <si>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</si>
  <si>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</si>
  <si>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</si>
  <si>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</si>
  <si>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</si>
  <si>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</si>
  <si>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</si>
  <si>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</si>
  <si>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</si>
  <si>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</si>
  <si>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</si>
  <si>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</si>
  <si>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</si>
  <si>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</si>
  <si>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</si>
  <si>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</si>
  <si>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</si>
  <si>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</si>
  <si>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</si>
  <si>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</si>
  <si>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</si>
  <si>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</si>
  <si>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</si>
  <si>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</si>
  <si>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</si>
  <si>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</si>
  <si>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</si>
  <si>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</si>
  <si>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</si>
  <si>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</si>
  <si>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</si>
  <si>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</si>
  <si>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</si>
  <si>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</si>
  <si>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</si>
  <si>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</si>
  <si>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</si>
  <si>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</si>
  <si>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</si>
  <si>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</si>
  <si>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</si>
  <si>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</si>
  <si>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</si>
  <si>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</si>
  <si>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</si>
  <si>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</si>
  <si>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</si>
  <si>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</si>
  <si>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</si>
  <si>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</si>
  <si>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</si>
  <si>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</si>
  <si>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</si>
  <si>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</si>
  <si>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</si>
  <si>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</si>
  <si>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</si>
  <si>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</si>
  <si>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</si>
  <si>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</si>
  <si>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</si>
  <si>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</si>
  <si>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</si>
  <si>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</si>
  <si>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</si>
  <si>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</si>
  <si>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</si>
  <si>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</si>
  <si>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</si>
  <si>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</si>
  <si>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</si>
  <si>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</si>
  <si>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</si>
  <si>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</si>
  <si>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</si>
  <si>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</si>
  <si>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</si>
  <si>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</si>
  <si>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</si>
  <si>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</si>
  <si>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</si>
  <si>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</si>
  <si>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</si>
  <si>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</si>
  <si>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</si>
  <si>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</si>
  <si>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</si>
  <si>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</si>
  <si>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</si>
  <si>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</si>
  <si>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</si>
  <si>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</si>
  <si>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</si>
  <si>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</si>
  <si>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</si>
  <si>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</si>
  <si>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</si>
  <si>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</si>
  <si>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</si>
  <si>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</si>
  <si>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</si>
  <si>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</si>
  <si>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</si>
  <si>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</si>
  <si>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</si>
  <si>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</si>
  <si>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</si>
  <si>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</si>
  <si>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</si>
  <si>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</si>
  <si>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</si>
  <si>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</si>
  <si>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</si>
  <si>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</si>
  <si>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</si>
  <si>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</si>
  <si>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</si>
  <si>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</si>
  <si>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</si>
  <si>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</si>
  <si>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</si>
  <si>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</si>
  <si>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</si>
  <si>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</si>
  <si>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</si>
  <si>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</si>
  <si>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</si>
  <si>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</si>
  <si>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</si>
  <si>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</si>
  <si>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</si>
  <si>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</si>
  <si>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</si>
  <si>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</si>
  <si>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</si>
  <si>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</si>
  <si>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</si>
  <si>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</si>
  <si>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</si>
  <si>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</si>
  <si>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</si>
  <si>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</si>
  <si>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</si>
  <si>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</si>
  <si>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</si>
  <si>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</si>
  <si>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</si>
  <si>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</si>
  <si>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</si>
  <si>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</si>
  <si>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</si>
  <si>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</si>
  <si>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</si>
  <si>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</si>
  <si>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</si>
  <si>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</si>
  <si>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</si>
  <si>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</si>
  <si>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</si>
  <si>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</si>
  <si>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</si>
  <si>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</si>
  <si>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</si>
  <si>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</si>
  <si>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</si>
  <si>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</si>
  <si>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</si>
  <si>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</si>
  <si>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</si>
  <si>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</si>
  <si>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</si>
  <si>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</si>
  <si>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</si>
  <si>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</si>
  <si>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</si>
  <si>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</si>
  <si>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</si>
  <si>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</si>
  <si>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</si>
  <si>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</si>
  <si>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</si>
  <si>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</si>
  <si>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</si>
  <si>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</si>
  <si>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</si>
  <si>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</si>
  <si>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</si>
  <si>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</si>
  <si>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</si>
  <si>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</si>
  <si>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</si>
  <si>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</si>
  <si>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</si>
  <si>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</si>
  <si>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</si>
  <si>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</si>
  <si>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</si>
  <si>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</si>
  <si>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</si>
  <si>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</si>
  <si>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</si>
  <si>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</si>
  <si>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</si>
  <si>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</si>
  <si>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</si>
  <si>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</si>
  <si>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</si>
  <si>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</si>
  <si>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</si>
  <si>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</si>
  <si>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</si>
  <si>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</si>
  <si>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</si>
  <si>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</si>
  <si>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</si>
  <si>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</si>
  <si>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</si>
  <si>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</si>
  <si>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</si>
  <si>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</si>
  <si>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</si>
  <si>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</si>
  <si>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</si>
  <si>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</si>
  <si>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</si>
  <si>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</si>
  <si>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</si>
  <si>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</si>
  <si>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</si>
  <si>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</si>
  <si>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</si>
  <si>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</si>
  <si>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</si>
  <si>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</si>
  <si>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</si>
  <si>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</si>
  <si>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</si>
  <si>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</si>
  <si>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</si>
  <si>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</si>
  <si>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</si>
  <si>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</si>
  <si>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</si>
  <si>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</si>
  <si>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</si>
  <si>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</si>
  <si>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</si>
  <si>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</si>
  <si>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</si>
  <si>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</si>
  <si>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</si>
  <si>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</si>
  <si>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</si>
  <si>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</si>
  <si>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</si>
  <si>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</si>
  <si>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</si>
  <si>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</si>
  <si>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</si>
  <si>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</si>
  <si>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</si>
  <si>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</si>
  <si>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</si>
  <si>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</si>
  <si>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</si>
  <si>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</si>
  <si>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</si>
  <si>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</si>
  <si>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</si>
  <si>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</si>
  <si>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</si>
  <si>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</si>
  <si>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</si>
  <si>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</si>
  <si>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</si>
  <si>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</si>
  <si>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</si>
  <si>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</si>
  <si>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</si>
  <si>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</si>
  <si>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</si>
  <si>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</si>
  <si>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</si>
  <si>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</si>
  <si>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</si>
  <si>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</si>
  <si>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</si>
  <si>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</si>
  <si>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</si>
  <si>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</si>
  <si>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</si>
  <si>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</si>
  <si>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</si>
  <si>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</si>
  <si>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</si>
  <si>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</si>
  <si>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</si>
  <si>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</si>
  <si>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</si>
  <si>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</si>
  <si>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</si>
  <si>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</si>
  <si>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</si>
  <si>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</si>
  <si>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</si>
  <si>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</si>
  <si>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</si>
  <si>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</si>
  <si>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</si>
  <si>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</si>
  <si>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</si>
  <si>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</si>
  <si>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</si>
  <si>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</si>
  <si>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</si>
  <si>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</si>
  <si>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</si>
  <si>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</si>
  <si>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</si>
  <si>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</si>
  <si>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</si>
  <si>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</si>
  <si>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</si>
  <si>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</si>
  <si>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</si>
  <si>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</si>
  <si>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</si>
  <si>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</si>
  <si>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</si>
  <si>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</si>
  <si>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</si>
  <si>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</si>
  <si>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</si>
  <si>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</si>
  <si>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</si>
  <si>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</si>
  <si>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</si>
  <si>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</si>
  <si>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</si>
  <si>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</si>
  <si>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</si>
  <si>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</si>
  <si>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</si>
  <si>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</si>
  <si>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</si>
  <si>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</si>
  <si>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</si>
  <si>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</si>
  <si>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</si>
  <si>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</si>
  <si>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</si>
  <si>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</si>
  <si>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</si>
  <si>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</si>
  <si>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</si>
  <si>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</si>
  <si>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</si>
  <si>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</si>
  <si>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</si>
  <si>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</si>
  <si>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</si>
  <si>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</si>
  <si>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</si>
  <si>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</si>
  <si>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</si>
  <si>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</si>
  <si>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</si>
  <si>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</si>
  <si>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</si>
  <si>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</si>
  <si>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</si>
  <si>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</si>
  <si>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</si>
  <si>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</si>
  <si>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</si>
  <si>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</si>
  <si>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</si>
  <si>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</si>
  <si>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</si>
  <si>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</si>
  <si>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</si>
  <si>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</si>
  <si>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</si>
  <si>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</si>
  <si>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</si>
  <si>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</si>
  <si>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</si>
  <si>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</si>
  <si>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</si>
  <si>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</si>
  <si>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</si>
  <si>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</si>
  <si>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</si>
  <si>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</si>
  <si>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</si>
  <si>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</si>
  <si>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</si>
  <si>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</si>
  <si>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</si>
  <si>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</si>
  <si>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</si>
  <si>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</si>
  <si>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</si>
  <si>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</si>
  <si>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</si>
  <si>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</si>
  <si>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</si>
  <si>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</si>
  <si>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</si>
  <si>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</si>
  <si>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</si>
  <si>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</si>
  <si>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</si>
  <si>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</si>
  <si>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</si>
  <si>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</si>
  <si>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</si>
  <si>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</si>
  <si>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</si>
  <si>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</si>
  <si>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</si>
  <si>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</si>
  <si>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</si>
  <si>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</si>
  <si>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</si>
  <si>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</si>
  <si>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</si>
  <si>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</si>
  <si>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</si>
  <si>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</si>
  <si>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</si>
  <si>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</si>
  <si>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</si>
  <si>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</si>
  <si>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</si>
  <si>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</si>
  <si>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</si>
  <si>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</si>
  <si>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</si>
  <si>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</si>
  <si>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</si>
  <si>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</si>
  <si>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</si>
  <si>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</si>
  <si>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</si>
  <si>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</si>
  <si>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</si>
  <si>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</si>
  <si>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</si>
  <si>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</si>
  <si>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</si>
  <si>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</si>
  <si>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</si>
  <si>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</si>
  <si>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</si>
  <si>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</si>
  <si>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</si>
  <si>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</si>
  <si>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</si>
  <si>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</si>
  <si>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</si>
  <si>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</si>
  <si>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</si>
  <si>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</si>
  <si>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</si>
  <si>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</si>
  <si>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</si>
  <si>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</si>
  <si>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</si>
  <si>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</si>
  <si>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</si>
  <si>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</si>
  <si>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</si>
  <si>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</si>
  <si>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</si>
  <si>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</si>
  <si>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</si>
  <si>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</si>
  <si>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</si>
  <si>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</si>
  <si>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</si>
  <si>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</si>
  <si>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</si>
  <si>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</si>
  <si>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</si>
  <si>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</si>
  <si>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</si>
  <si>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</si>
  <si>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</si>
  <si>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</si>
  <si>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</si>
  <si>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</si>
  <si>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</si>
  <si>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</si>
  <si>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</si>
  <si>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</si>
  <si>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</si>
  <si>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</si>
  <si>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</si>
  <si>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</si>
  <si>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</si>
  <si>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</si>
  <si>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</si>
  <si>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</si>
  <si>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</si>
  <si>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</si>
  <si>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</si>
  <si>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</si>
  <si>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</si>
  <si>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</si>
  <si>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</si>
  <si>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</si>
  <si>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</si>
  <si>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</si>
  <si>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</si>
  <si>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</si>
  <si>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</si>
  <si>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</si>
  <si>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</si>
  <si>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</si>
  <si>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</si>
  <si>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</si>
  <si>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</si>
  <si>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</si>
  <si>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</si>
  <si>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</si>
  <si>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</si>
  <si>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</si>
  <si>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</si>
  <si>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</si>
  <si>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</si>
  <si>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</si>
  <si>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</si>
  <si>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</si>
  <si>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</si>
  <si>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</si>
  <si>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</si>
  <si>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</si>
  <si>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</si>
  <si>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</si>
  <si>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</si>
  <si>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</si>
  <si>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</si>
  <si>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</si>
  <si>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</si>
  <si>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</si>
  <si>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</si>
  <si>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</si>
  <si>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</si>
  <si>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</si>
  <si>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</si>
  <si>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</si>
  <si>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</si>
  <si>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</si>
  <si>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</si>
  <si>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</si>
  <si>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</si>
  <si>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</si>
  <si>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</si>
  <si>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</si>
  <si>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</si>
  <si>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</si>
  <si>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</si>
  <si>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</si>
  <si>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</si>
  <si>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</si>
  <si>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</si>
  <si>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</si>
  <si>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</si>
  <si>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</si>
  <si>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</si>
  <si>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</si>
  <si>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</si>
  <si>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</si>
  <si>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</si>
  <si>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</si>
  <si>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</si>
  <si>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</si>
  <si>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</si>
  <si>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</si>
  <si>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</si>
  <si>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</si>
  <si>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</si>
  <si>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</si>
  <si>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</si>
  <si>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</si>
  <si>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</si>
  <si>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</si>
  <si>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</si>
  <si>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</si>
  <si>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</si>
  <si>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</si>
  <si>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</si>
  <si>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</si>
  <si>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</si>
  <si>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</si>
  <si>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</si>
  <si>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</si>
  <si>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</si>
  <si>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</si>
  <si>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</si>
  <si>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</si>
  <si>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</si>
  <si>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</si>
  <si>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</si>
  <si>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</si>
  <si>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</si>
  <si>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</si>
  <si>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</si>
  <si>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</si>
  <si>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</si>
  <si>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</si>
  <si>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</si>
  <si>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</si>
  <si>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</si>
  <si>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</si>
  <si>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</si>
  <si>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</si>
  <si>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</si>
  <si>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</si>
  <si>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</si>
  <si>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</si>
  <si>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</si>
  <si>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</si>
  <si>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</si>
  <si>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</si>
  <si>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</si>
  <si>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</si>
  <si>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</si>
  <si>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</si>
  <si>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</si>
  <si>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</si>
  <si>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</si>
  <si>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</si>
  <si>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</si>
  <si>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</si>
  <si>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</si>
  <si>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</si>
  <si>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</si>
  <si>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</si>
  <si>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</si>
  <si>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</si>
  <si>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</si>
  <si>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</si>
  <si>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</si>
  <si>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</si>
  <si>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</si>
  <si>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</si>
  <si>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</si>
  <si>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</si>
  <si>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</si>
  <si>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</si>
  <si>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</si>
  <si>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</si>
  <si>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</si>
  <si>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</si>
  <si>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</si>
  <si>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</si>
  <si>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</si>
  <si>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</si>
  <si>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</si>
  <si>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</si>
  <si>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</si>
  <si>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</si>
  <si>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</si>
  <si>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</si>
  <si>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</si>
  <si>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</si>
  <si>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</si>
  <si>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</si>
  <si>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</si>
  <si>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</si>
  <si>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</si>
  <si>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</si>
  <si>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</si>
  <si>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</si>
  <si>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</si>
  <si>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</si>
  <si>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</si>
  <si>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</si>
  <si>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</si>
  <si>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</si>
  <si>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</si>
  <si>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</si>
  <si>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</si>
  <si>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</si>
  <si>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</si>
  <si>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</si>
  <si>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</si>
  <si>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</si>
  <si>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</si>
  <si>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</si>
  <si>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</si>
  <si>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</si>
  <si>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</si>
  <si>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</si>
  <si>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</si>
  <si>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</si>
  <si>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</si>
  <si>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</si>
  <si>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</si>
  <si>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</si>
  <si>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</si>
  <si>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</si>
  <si>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</si>
  <si>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</si>
  <si>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</si>
  <si>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</si>
  <si>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</si>
  <si>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</si>
  <si>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</si>
  <si>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</si>
  <si>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</si>
  <si>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</si>
  <si>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</si>
  <si>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</si>
  <si>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</si>
  <si>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</si>
  <si>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</si>
  <si>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</si>
  <si>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</si>
  <si>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</si>
  <si>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</si>
  <si>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</si>
  <si>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</si>
  <si>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</si>
  <si>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</si>
  <si>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</si>
  <si>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</si>
  <si>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</si>
  <si>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</si>
  <si>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</si>
  <si>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</si>
  <si>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</si>
  <si>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</si>
  <si>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</si>
  <si>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</si>
  <si>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</si>
  <si>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</si>
  <si>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</si>
  <si>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</si>
  <si>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</si>
  <si>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</si>
  <si>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</si>
  <si>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</si>
  <si>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</si>
  <si>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</si>
  <si>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</si>
  <si>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</si>
  <si>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</si>
  <si>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</si>
  <si>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</si>
  <si>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</si>
  <si>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</si>
  <si>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</si>
  <si>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</si>
  <si>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</si>
  <si>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</si>
  <si>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</si>
  <si>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</si>
  <si>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</si>
  <si>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</si>
  <si>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</si>
  <si>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</si>
  <si>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</si>
  <si>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</si>
  <si>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</si>
  <si>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</si>
  <si>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</si>
  <si>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</si>
  <si>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</si>
  <si>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</si>
  <si>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</si>
  <si>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</si>
  <si>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</si>
  <si>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</si>
  <si>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</si>
  <si>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</si>
  <si>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</si>
  <si>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</si>
  <si>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</si>
  <si>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</si>
  <si>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</si>
  <si>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</si>
  <si>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</si>
  <si>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</si>
  <si>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</si>
  <si>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</si>
  <si>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</si>
  <si>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</si>
  <si>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</si>
  <si>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</si>
  <si>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</si>
  <si>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</si>
  <si>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</si>
  <si>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</si>
  <si>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</si>
  <si>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</si>
  <si>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</si>
  <si>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</si>
  <si>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</si>
  <si>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</si>
  <si>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</si>
  <si>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</si>
  <si>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</si>
  <si>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</si>
  <si>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</si>
  <si>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</si>
  <si>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</si>
  <si>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</si>
  <si>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</si>
  <si>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</si>
  <si>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</si>
  <si>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</si>
  <si>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</si>
  <si>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</si>
  <si>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</si>
  <si>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</si>
  <si>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</si>
  <si>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</si>
  <si>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</si>
  <si>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</si>
  <si>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</si>
  <si>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</si>
  <si>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</si>
  <si>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</si>
  <si>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</si>
  <si>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</si>
  <si>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</si>
  <si>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</si>
  <si>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</si>
  <si>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</si>
  <si>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</si>
  <si>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</si>
  <si>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</si>
  <si>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</si>
  <si>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</si>
  <si>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</si>
  <si>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</si>
  <si>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</si>
  <si>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</si>
  <si>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</si>
  <si>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</si>
  <si>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</si>
  <si>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</si>
  <si>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</si>
  <si>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</si>
  <si>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</si>
  <si>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</si>
  <si>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</si>
  <si>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</si>
  <si>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</si>
  <si>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</si>
  <si>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</si>
  <si>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</si>
  <si>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</si>
  <si>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</si>
  <si>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</si>
  <si>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</si>
  <si>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</si>
  <si>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</si>
  <si>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</si>
  <si>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</si>
  <si>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</si>
  <si>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</si>
  <si>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</si>
  <si>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</si>
  <si>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</si>
  <si>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</si>
  <si>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</si>
  <si>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</si>
  <si>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</si>
  <si>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</si>
  <si>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</si>
  <si>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</si>
  <si>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</si>
  <si>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</si>
  <si>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</si>
  <si>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</si>
  <si>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</si>
  <si>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</si>
  <si>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</si>
  <si>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</si>
  <si>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</si>
  <si>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</si>
  <si>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</si>
  <si>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</si>
  <si>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</si>
  <si>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</si>
  <si>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</si>
  <si>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</si>
  <si>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</si>
  <si>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</si>
  <si>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</si>
  <si>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</si>
  <si>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</si>
  <si>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</si>
  <si>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</si>
  <si>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</si>
  <si>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</si>
  <si>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</si>
  <si>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</si>
  <si>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</si>
  <si>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</si>
  <si>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</si>
  <si>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</si>
  <si>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</si>
  <si>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</si>
  <si>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</si>
  <si>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</si>
  <si>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</si>
  <si>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</si>
  <si>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</si>
  <si>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</si>
  <si>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</si>
  <si>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</si>
  <si>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</si>
  <si>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</si>
  <si>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</si>
  <si>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</si>
  <si>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</si>
  <si>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</si>
  <si>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</si>
  <si>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</si>
  <si>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</si>
  <si>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</si>
  <si>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</si>
  <si>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</si>
  <si>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</si>
  <si>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</si>
  <si>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</si>
  <si>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</si>
  <si>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</si>
  <si>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</si>
  <si>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</si>
  <si>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</si>
  <si>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</si>
  <si>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</si>
  <si>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</si>
  <si>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</si>
  <si>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</si>
  <si>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</si>
  <si>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</si>
  <si>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</si>
  <si>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</si>
  <si>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</si>
  <si>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</si>
  <si>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</si>
  <si>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</si>
  <si>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</si>
  <si>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</si>
  <si>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</si>
  <si>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</si>
  <si>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</si>
  <si>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</si>
  <si>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</si>
  <si>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</si>
  <si>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</si>
  <si>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</si>
  <si>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</si>
  <si>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</si>
  <si>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</si>
  <si>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</si>
  <si>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</si>
  <si>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</si>
  <si>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</si>
  <si>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</si>
  <si>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</si>
  <si>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</si>
  <si>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</si>
  <si>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</si>
  <si>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</si>
  <si>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</si>
  <si>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</si>
  <si>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</si>
  <si>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</si>
  <si>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</si>
  <si>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</si>
  <si>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</si>
  <si>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</si>
  <si>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</si>
  <si>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</si>
  <si>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</si>
  <si>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</si>
  <si>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</si>
  <si>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</si>
  <si>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</si>
  <si>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</si>
  <si>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</si>
  <si>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</si>
  <si>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</si>
  <si>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</si>
  <si>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</si>
  <si>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</si>
  <si>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</si>
  <si>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</si>
  <si>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</si>
  <si>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</si>
  <si>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</si>
  <si>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</si>
  <si>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</si>
  <si>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</si>
  <si>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</si>
  <si>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</si>
  <si>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</si>
  <si>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</si>
  <si>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</si>
  <si>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</si>
  <si>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</si>
  <si>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</si>
  <si>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</si>
  <si>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</si>
  <si>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</si>
  <si>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</si>
  <si>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</si>
  <si>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</si>
  <si>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</si>
  <si>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</si>
  <si>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</si>
  <si>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</si>
  <si>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</si>
  <si>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</si>
  <si>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</si>
  <si>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</si>
  <si>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</si>
  <si>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</si>
  <si>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</si>
  <si>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</si>
  <si>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</si>
  <si>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</si>
  <si>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</si>
  <si>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</si>
  <si>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</si>
  <si>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</si>
  <si>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</si>
  <si>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</si>
  <si>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</si>
  <si>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</si>
  <si>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</si>
  <si>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</si>
  <si>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</si>
  <si>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</si>
  <si>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</si>
  <si>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</si>
  <si>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</si>
  <si>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</si>
  <si>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</si>
  <si>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</si>
  <si>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</si>
  <si>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</si>
  <si>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</si>
  <si>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</si>
  <si>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</si>
  <si>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</si>
  <si>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</si>
  <si>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</si>
  <si>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</si>
  <si>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</si>
  <si>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</si>
  <si>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</si>
  <si>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</si>
  <si>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</si>
  <si>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</si>
  <si>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</si>
  <si>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</si>
  <si>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</si>
  <si>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</si>
  <si>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</si>
  <si>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</si>
  <si>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</si>
  <si>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</si>
  <si>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</si>
  <si>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</si>
  <si>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</si>
  <si>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</si>
  <si>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</si>
  <si>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</si>
  <si>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</si>
  <si>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</si>
  <si>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</si>
  <si>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</si>
  <si>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</si>
  <si>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</si>
  <si>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</si>
  <si>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</si>
  <si>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</si>
  <si>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</si>
  <si>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</si>
  <si>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</si>
  <si>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</si>
  <si>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</si>
  <si>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</si>
  <si>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</si>
  <si>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</si>
  <si>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</si>
  <si>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</si>
  <si>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</si>
  <si>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</si>
  <si>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</si>
  <si>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</si>
  <si>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</si>
  <si>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</si>
  <si>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</si>
  <si>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</si>
  <si>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</si>
  <si>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</si>
  <si>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</si>
  <si>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</si>
  <si>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</si>
  <si>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</si>
  <si>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</si>
  <si>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</si>
  <si>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</si>
  <si>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</si>
  <si>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</si>
  <si>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</si>
  <si>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</si>
  <si>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</si>
  <si>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</si>
  <si>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</si>
  <si>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</si>
  <si>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</si>
  <si>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</si>
  <si>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</si>
  <si>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</si>
  <si>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</si>
  <si>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</si>
  <si>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</si>
  <si>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</si>
  <si>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</si>
  <si>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</si>
  <si>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</si>
  <si>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</si>
  <si>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</si>
  <si>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</si>
  <si>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</si>
  <si>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</si>
  <si>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</si>
  <si>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</si>
  <si>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</si>
  <si>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</si>
  <si>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</si>
  <si>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</si>
  <si>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</si>
  <si>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</si>
  <si>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</si>
  <si>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</si>
  <si>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</si>
  <si>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</si>
  <si>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</si>
  <si>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</si>
  <si>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</si>
  <si>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</si>
  <si>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</si>
  <si>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</si>
  <si>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</si>
  <si>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</si>
  <si>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</si>
  <si>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</si>
  <si>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</si>
  <si>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</si>
  <si>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</si>
  <si>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</si>
  <si>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</si>
  <si>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</si>
  <si>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</si>
  <si>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</si>
  <si>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</si>
  <si>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</si>
  <si>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</si>
  <si>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</si>
  <si>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</si>
  <si>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</si>
  <si>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</si>
  <si>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</si>
  <si>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</si>
  <si>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</si>
  <si>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</si>
  <si>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</si>
  <si>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</si>
  <si>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</si>
  <si>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</si>
  <si>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</si>
  <si>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</si>
  <si>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</si>
  <si>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</si>
  <si>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</si>
  <si>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</si>
  <si>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</si>
  <si>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</si>
  <si>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</si>
  <si>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</si>
  <si>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</si>
  <si>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</si>
  <si>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</si>
  <si>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</si>
  <si>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</si>
  <si>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</si>
  <si>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</si>
  <si>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</si>
  <si>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</si>
  <si>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</si>
  <si>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</si>
  <si>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</si>
  <si>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</si>
  <si>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</si>
  <si>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</si>
  <si>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</si>
  <si>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</si>
  <si>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</si>
  <si>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</si>
  <si>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</si>
  <si>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</si>
  <si>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</si>
  <si>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</si>
  <si>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</si>
  <si>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</si>
  <si>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</si>
  <si>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</si>
  <si>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</si>
  <si>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</si>
  <si>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</si>
  <si>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</si>
  <si>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</si>
  <si>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</si>
  <si>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</si>
  <si>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</si>
  <si>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</si>
  <si>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</si>
  <si>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</si>
  <si>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</si>
  <si>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</si>
  <si>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</si>
  <si>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</si>
  <si>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</si>
  <si>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</si>
  <si>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</si>
  <si>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</si>
  <si>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</si>
  <si>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</si>
  <si>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</si>
  <si>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</si>
  <si>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</si>
  <si>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</si>
  <si>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</si>
  <si>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</si>
  <si>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</si>
  <si>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</si>
  <si>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</si>
  <si>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</si>
  <si>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</si>
  <si>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</si>
  <si>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</si>
  <si>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</si>
  <si>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</si>
  <si>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</si>
  <si>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</si>
  <si>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</si>
  <si>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</si>
  <si>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</si>
  <si>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</si>
  <si>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</si>
  <si>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</si>
  <si>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</si>
  <si>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</si>
  <si>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</si>
  <si>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</si>
  <si>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</si>
  <si>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</si>
  <si>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</si>
  <si>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</si>
  <si>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</si>
  <si>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</si>
  <si>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</si>
  <si>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</si>
  <si>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</si>
  <si>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</si>
  <si>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</si>
  <si>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</si>
  <si>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</si>
  <si>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</si>
  <si>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</si>
  <si>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</si>
  <si>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</si>
  <si>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</si>
  <si>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</si>
  <si>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</si>
  <si>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</si>
  <si>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</si>
  <si>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</si>
  <si>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</si>
  <si>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</si>
  <si>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</si>
  <si>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</si>
  <si>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</si>
  <si>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</si>
  <si>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</si>
  <si>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</si>
  <si>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</si>
  <si>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</si>
  <si>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</si>
  <si>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</si>
  <si>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</si>
  <si>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</si>
  <si>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</si>
  <si>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</si>
  <si>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</si>
  <si>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</si>
  <si>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</si>
  <si>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</si>
  <si>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</si>
  <si>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</si>
  <si>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</si>
  <si>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</si>
  <si>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</si>
  <si>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</si>
  <si>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</si>
  <si>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</si>
  <si>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</si>
  <si>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</si>
  <si>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</si>
  <si>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</si>
  <si>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</si>
  <si>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</si>
  <si>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</si>
  <si>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</si>
  <si>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</si>
  <si>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</si>
  <si>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</si>
  <si>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</si>
  <si>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</si>
  <si>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</si>
  <si>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</si>
  <si>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</si>
  <si>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</si>
  <si>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</si>
  <si>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</si>
  <si>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</si>
  <si>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</si>
  <si>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</si>
  <si>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</si>
  <si>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</si>
  <si>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</si>
  <si>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</si>
  <si>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</si>
  <si>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</si>
  <si>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</si>
  <si>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</si>
  <si>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</si>
  <si>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</si>
  <si>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</si>
  <si>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</si>
  <si>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</si>
  <si>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</si>
  <si>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</si>
  <si>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</si>
  <si>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</si>
  <si>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</si>
  <si>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</si>
  <si>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</si>
  <si>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</si>
  <si>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</si>
  <si>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</si>
  <si>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</si>
  <si>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</si>
  <si>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</si>
  <si>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</si>
  <si>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</si>
  <si>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</si>
  <si>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</si>
  <si>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</si>
  <si>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</si>
  <si>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</si>
  <si>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</si>
  <si>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</si>
  <si>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</si>
  <si>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</si>
  <si>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</si>
  <si>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</si>
  <si>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</si>
  <si>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</si>
  <si>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</si>
  <si>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</si>
  <si>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</si>
  <si>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</si>
  <si>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</si>
  <si>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</si>
  <si>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</si>
  <si>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</si>
  <si>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</si>
  <si>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</si>
  <si>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</si>
  <si>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</si>
  <si>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</si>
  <si>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</si>
  <si>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</si>
  <si>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</si>
  <si>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</si>
  <si>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</si>
  <si>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</si>
  <si>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</si>
  <si>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</si>
  <si>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</si>
  <si>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</si>
  <si>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</si>
  <si>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</si>
  <si>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</si>
  <si>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</si>
  <si>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</si>
  <si>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</si>
  <si>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</si>
  <si>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</si>
  <si>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</si>
  <si>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</si>
  <si>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</si>
  <si>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</si>
  <si>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</si>
  <si>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</si>
  <si>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</si>
  <si>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</si>
  <si>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</si>
  <si>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</si>
  <si>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</si>
  <si>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</si>
  <si>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</si>
  <si>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</si>
  <si>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</si>
  <si>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</si>
  <si>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</si>
  <si>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</si>
  <si>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</si>
  <si>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</si>
  <si>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</si>
  <si>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</si>
  <si>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</si>
  <si>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</si>
  <si>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</si>
  <si>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</si>
  <si>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</si>
  <si>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</si>
  <si>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</si>
  <si>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</si>
  <si>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</si>
  <si>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</si>
  <si>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</si>
  <si>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</si>
  <si>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</si>
  <si>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</si>
  <si>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</si>
  <si>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</si>
  <si>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</si>
  <si>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</si>
  <si>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</si>
  <si>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</si>
  <si>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</si>
  <si>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</si>
  <si>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</si>
  <si>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</si>
  <si>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</si>
  <si>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</si>
  <si>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</si>
  <si>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</si>
  <si>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</si>
  <si>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</si>
  <si>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</si>
  <si>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</si>
  <si>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</si>
  <si>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</si>
  <si>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</si>
  <si>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</si>
  <si>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</si>
  <si>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</si>
  <si>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</si>
  <si>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</si>
  <si>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</si>
  <si>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</si>
  <si>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</si>
  <si>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</si>
  <si>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</si>
  <si>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</si>
  <si>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</si>
  <si>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</si>
  <si>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</si>
  <si>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</si>
  <si>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</si>
  <si>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</si>
  <si>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</si>
  <si>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</si>
  <si>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</si>
  <si>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</si>
  <si>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</si>
  <si>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</si>
  <si>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</si>
  <si>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</si>
  <si>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</si>
  <si>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</si>
  <si>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</si>
  <si>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</si>
  <si>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</si>
  <si>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</si>
  <si>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</si>
  <si>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</si>
  <si>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</si>
  <si>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</si>
  <si>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</si>
  <si>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</si>
  <si>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</si>
  <si>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</si>
  <si>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</si>
  <si>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</si>
  <si>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</si>
  <si>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</si>
  <si>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</si>
  <si>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</si>
  <si>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</si>
  <si>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</si>
  <si>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</si>
  <si>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</si>
  <si>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</si>
  <si>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</si>
  <si>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</si>
  <si>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</si>
  <si>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</si>
  <si>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</si>
  <si>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</si>
  <si>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</si>
  <si>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</si>
  <si>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</si>
  <si>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</si>
  <si>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</si>
  <si>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</si>
  <si>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</si>
  <si>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</si>
  <si>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</si>
  <si>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</si>
  <si>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</si>
  <si>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</si>
  <si>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</si>
  <si>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</si>
  <si>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</si>
  <si>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</si>
  <si>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</si>
  <si>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</si>
  <si>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</si>
  <si>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</si>
  <si>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</si>
  <si>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</si>
  <si>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</si>
  <si>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</si>
  <si>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</si>
  <si>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</si>
  <si>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</si>
  <si>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</si>
  <si>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</si>
  <si>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</si>
  <si>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</si>
  <si>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</si>
  <si>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</si>
  <si>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</si>
  <si>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</si>
  <si>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</si>
  <si>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</si>
  <si>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</si>
  <si>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</si>
  <si>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</si>
  <si>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</si>
  <si>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</si>
  <si>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</si>
  <si>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</si>
  <si>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</si>
  <si>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</si>
  <si>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</si>
  <si>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</si>
  <si>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</si>
  <si>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</si>
  <si>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</si>
  <si>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</si>
  <si>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</si>
  <si>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</si>
  <si>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</si>
  <si>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</si>
  <si>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</si>
  <si>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</si>
  <si>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</si>
  <si>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</si>
  <si>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</si>
  <si>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</si>
  <si>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</si>
  <si>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</si>
  <si>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</si>
  <si>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</si>
  <si>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</si>
  <si>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</si>
  <si>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</si>
  <si>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</si>
  <si>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</si>
  <si>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</si>
  <si>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</si>
  <si>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</si>
  <si>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</si>
  <si>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</si>
  <si>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</si>
  <si>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</si>
  <si>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</si>
  <si>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</si>
  <si>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</si>
  <si>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</si>
  <si>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</si>
  <si>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</si>
  <si>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</si>
  <si>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</si>
  <si>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</si>
  <si>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</si>
  <si>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</si>
  <si>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</si>
  <si>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</si>
  <si>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</si>
  <si>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</si>
  <si>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</si>
  <si>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</si>
  <si>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</si>
  <si>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</si>
  <si>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</si>
  <si>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</si>
  <si>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</si>
  <si>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</si>
  <si>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</si>
  <si>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</si>
  <si>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</si>
  <si>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</si>
  <si>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</si>
  <si>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</si>
  <si>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</si>
  <si>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</si>
  <si>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</si>
  <si>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</si>
  <si>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</si>
  <si>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</si>
  <si>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</si>
  <si>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</si>
  <si>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</si>
  <si>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</si>
  <si>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</si>
  <si>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</si>
  <si>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</si>
  <si>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</si>
  <si>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</si>
  <si>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</si>
  <si>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</si>
  <si>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</si>
  <si>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</si>
  <si>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</si>
  <si>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</si>
  <si>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</si>
  <si>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</si>
  <si>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</si>
  <si>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</si>
  <si>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</si>
  <si>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</si>
  <si>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</si>
  <si>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</si>
  <si>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</si>
  <si>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</si>
  <si>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</si>
  <si>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</si>
  <si>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</si>
  <si>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</si>
  <si>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</si>
  <si>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</si>
  <si>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</si>
  <si>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</si>
  <si>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</si>
  <si>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</si>
  <si>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</si>
  <si>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</si>
  <si>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</si>
  <si>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</si>
  <si>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</si>
  <si>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</si>
  <si>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</si>
  <si>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</si>
  <si>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</si>
  <si>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</si>
  <si>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</si>
  <si>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</si>
  <si>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</si>
  <si>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</si>
  <si>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</si>
  <si>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</si>
  <si>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</si>
  <si>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</si>
  <si>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</si>
  <si>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</si>
  <si>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</si>
  <si>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</si>
  <si>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</si>
  <si>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</si>
  <si>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</si>
  <si>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</si>
  <si>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</si>
  <si>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</si>
  <si>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</si>
  <si>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</si>
  <si>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</si>
  <si>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</si>
  <si>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</si>
  <si>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</si>
  <si>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</si>
  <si>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</si>
  <si>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</si>
  <si>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</si>
  <si>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</si>
  <si>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</si>
  <si>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</si>
  <si>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</si>
  <si>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</si>
  <si>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</si>
  <si>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</si>
  <si>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</si>
  <si>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</si>
  <si>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</si>
  <si>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</si>
  <si>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</si>
  <si>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</si>
  <si>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</si>
  <si>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</si>
  <si>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</si>
  <si>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</si>
  <si>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</si>
  <si>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</si>
  <si>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</si>
  <si>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</si>
  <si>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</si>
  <si>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</si>
  <si>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</si>
  <si>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</si>
  <si>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</si>
  <si>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</si>
  <si>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</si>
  <si>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</si>
  <si>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</si>
  <si>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</si>
  <si>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</si>
  <si>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</si>
  <si>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</si>
  <si>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</si>
  <si>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</si>
  <si>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</si>
  <si>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</si>
  <si>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</si>
  <si>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</si>
  <si>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</si>
  <si>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</si>
  <si>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</si>
  <si>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</si>
  <si>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</si>
  <si>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</si>
  <si>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</si>
  <si>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</si>
  <si>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</si>
  <si>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</si>
  <si>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</si>
  <si>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</si>
  <si>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</si>
  <si>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</si>
  <si>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</si>
  <si>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</si>
  <si>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</si>
  <si>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</si>
  <si>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</si>
  <si>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</si>
  <si>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</si>
  <si>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</si>
  <si>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</si>
  <si>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</si>
  <si>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</si>
  <si>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</si>
  <si>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</si>
  <si>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</si>
  <si>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</si>
  <si>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</si>
  <si>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</si>
  <si>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</si>
  <si>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</si>
  <si>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</si>
  <si>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</si>
  <si>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</si>
  <si>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</si>
  <si>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</si>
  <si>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</si>
  <si>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</si>
  <si>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</si>
  <si>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</si>
  <si>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</si>
  <si>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</si>
  <si>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</si>
  <si>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</si>
  <si>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</si>
  <si>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</si>
  <si>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</si>
  <si>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</si>
  <si>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</si>
  <si>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</si>
  <si>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</si>
  <si>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</si>
  <si>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</si>
  <si>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</si>
  <si>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</si>
  <si>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</si>
  <si>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</si>
  <si>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</si>
  <si>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</si>
  <si>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</si>
  <si>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</si>
  <si>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</si>
  <si>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</si>
  <si>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</si>
  <si>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</si>
  <si>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</si>
  <si>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</si>
  <si>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</si>
  <si>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</si>
  <si>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</si>
  <si>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</si>
  <si>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</si>
  <si>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</si>
  <si>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</si>
  <si>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</si>
  <si>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</si>
  <si>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</si>
  <si>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</si>
  <si>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</si>
  <si>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</si>
  <si>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</si>
  <si>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</si>
  <si>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</si>
  <si>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</si>
  <si>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</si>
  <si>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</si>
  <si>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</si>
  <si>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</si>
  <si>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</si>
  <si>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</si>
  <si>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</si>
  <si>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</si>
  <si>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</si>
  <si>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</si>
  <si>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</si>
  <si>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</si>
  <si>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</si>
  <si>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</si>
  <si>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</si>
  <si>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</si>
  <si>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</si>
  <si>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</si>
  <si>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</si>
  <si>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</si>
  <si>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</si>
  <si>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</si>
  <si>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</si>
  <si>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</si>
  <si>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</si>
  <si>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</si>
  <si>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</si>
  <si>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</si>
  <si>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</si>
  <si>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</si>
  <si>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</si>
  <si>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</si>
  <si>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</si>
  <si>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</si>
  <si>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</si>
  <si>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</si>
  <si>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</si>
  <si>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</si>
  <si>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</si>
  <si>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</si>
  <si>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</si>
  <si>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</si>
  <si>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</si>
  <si>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</si>
  <si>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</si>
  <si>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</si>
  <si>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</si>
  <si>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</si>
  <si>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</si>
  <si>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</si>
  <si>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</si>
  <si>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</si>
  <si>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</si>
  <si>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</si>
  <si>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</si>
  <si>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</si>
  <si>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</si>
  <si>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</si>
  <si>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</si>
  <si>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</si>
  <si>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</si>
  <si>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</si>
  <si>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</si>
  <si>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</si>
  <si>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</si>
  <si>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</si>
  <si>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</si>
  <si>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</si>
  <si>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</si>
  <si>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</si>
  <si>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</si>
  <si>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</si>
  <si>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</si>
  <si>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</si>
  <si>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</si>
  <si>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</si>
  <si>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</si>
  <si>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</si>
  <si>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</si>
  <si>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</si>
  <si>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</si>
  <si>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</si>
  <si>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</si>
  <si>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</si>
  <si>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</si>
  <si>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</si>
  <si>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</si>
  <si>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</si>
  <si>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</si>
  <si>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</si>
  <si>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</si>
  <si>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</si>
  <si>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</si>
  <si>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</si>
  <si>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</si>
  <si>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</si>
  <si>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</si>
  <si>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</si>
  <si>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</si>
  <si>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</si>
  <si>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</si>
  <si>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</si>
  <si>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</si>
  <si>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</si>
  <si>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</si>
  <si>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</si>
  <si>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</si>
  <si>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</si>
  <si>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</si>
  <si>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</si>
  <si>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</si>
  <si>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</si>
  <si>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</si>
  <si>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</si>
  <si>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</si>
  <si>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</si>
  <si>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</si>
  <si>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</si>
  <si>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</si>
  <si>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</si>
  <si>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</si>
  <si>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</si>
  <si>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</si>
  <si>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</si>
  <si>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</si>
  <si>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</si>
  <si>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</si>
  <si>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</si>
  <si>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</si>
  <si>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</si>
  <si>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</si>
  <si>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</si>
  <si>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</si>
  <si>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</si>
  <si>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</si>
  <si>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</si>
  <si>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</si>
  <si>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</si>
  <si>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</si>
  <si>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</si>
  <si>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</si>
  <si>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</si>
  <si>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</si>
  <si>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</si>
  <si>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</si>
  <si>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</si>
  <si>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</si>
  <si>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</si>
  <si>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</si>
  <si>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</si>
  <si>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</si>
  <si>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</si>
  <si>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</si>
  <si>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</si>
  <si>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</si>
  <si>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</si>
  <si>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</si>
  <si>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</si>
  <si>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</si>
  <si>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</si>
  <si>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</si>
  <si>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</si>
  <si>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</si>
  <si>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</si>
  <si>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</si>
  <si>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</si>
  <si>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</si>
  <si>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</si>
  <si>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</si>
  <si>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</si>
  <si>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</si>
  <si>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</si>
  <si>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</si>
  <si>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</si>
  <si>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</si>
  <si>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</si>
  <si>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</si>
  <si>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</si>
  <si>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</si>
  <si>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</si>
  <si>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</si>
  <si>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</si>
  <si>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</si>
  <si>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</si>
  <si>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</si>
  <si>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</si>
  <si>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</si>
  <si>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</si>
  <si>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</si>
  <si>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</si>
  <si>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</si>
  <si>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</si>
  <si>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</si>
  <si>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</si>
  <si>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</si>
  <si>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</si>
  <si>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</si>
  <si>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</si>
  <si>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</si>
  <si>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</si>
  <si>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</si>
  <si>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</si>
  <si>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</si>
  <si>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</si>
  <si>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</si>
  <si>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</si>
  <si>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</si>
  <si>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</si>
  <si>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</si>
  <si>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</si>
  <si>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</si>
  <si>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</si>
  <si>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</si>
  <si>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</si>
  <si>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</si>
  <si>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</si>
  <si>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</si>
  <si>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</si>
  <si>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</si>
  <si>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</si>
  <si>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</si>
  <si>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</si>
  <si>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</si>
  <si>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</si>
  <si>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</si>
  <si>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</si>
  <si>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</si>
  <si>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</si>
  <si>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</si>
  <si>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</si>
  <si>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</si>
  <si>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</si>
  <si>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</si>
  <si>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</si>
  <si>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</si>
  <si>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</si>
  <si>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</si>
  <si>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</si>
  <si>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</si>
  <si>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</si>
  <si>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</si>
  <si>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</si>
  <si>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</si>
  <si>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</si>
  <si>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</si>
  <si>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</si>
  <si>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</si>
  <si>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</si>
  <si>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</si>
  <si>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</si>
  <si>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</si>
  <si>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</si>
  <si>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</si>
  <si>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</si>
  <si>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</si>
  <si>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</si>
  <si>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</si>
  <si>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</si>
  <si>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</si>
  <si>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</si>
  <si>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</si>
  <si>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</si>
  <si>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</si>
  <si>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</si>
  <si>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</si>
  <si>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</si>
  <si>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</si>
  <si>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</si>
  <si>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</si>
  <si>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</si>
  <si>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</si>
  <si>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</si>
  <si>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</si>
  <si>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</si>
  <si>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</si>
  <si>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</si>
  <si>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</si>
  <si>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</si>
  <si>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</si>
  <si>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</si>
  <si>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</si>
  <si>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</si>
  <si>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</si>
  <si>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</si>
  <si>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</si>
  <si>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</si>
  <si>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</si>
  <si>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</si>
  <si>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</si>
  <si>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</si>
  <si>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</si>
  <si>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</si>
  <si>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</si>
  <si>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</si>
  <si>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</si>
  <si>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</si>
  <si>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</si>
  <si>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</si>
  <si>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</si>
  <si>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</si>
  <si>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</si>
  <si>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</si>
  <si>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</si>
  <si>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</si>
  <si>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</si>
  <si>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</si>
  <si>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</si>
  <si>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</si>
  <si>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</si>
  <si>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</si>
  <si>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</si>
  <si>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</si>
  <si>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</si>
  <si>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</si>
  <si>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</si>
  <si>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</si>
  <si>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</si>
  <si>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</si>
  <si>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</si>
  <si>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</si>
  <si>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</si>
  <si>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</si>
  <si>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</si>
  <si>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</si>
  <si>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</si>
  <si>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</si>
  <si>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</si>
  <si>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</si>
  <si>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</si>
  <si>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</si>
  <si>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</si>
  <si>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</si>
  <si>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</si>
  <si>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</si>
  <si>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</si>
  <si>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</si>
  <si>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</si>
  <si>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</si>
  <si>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</si>
  <si>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</si>
  <si>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</si>
  <si>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</si>
  <si>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</si>
  <si>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</si>
  <si>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</si>
  <si>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</si>
  <si>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</si>
  <si>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</si>
  <si>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</si>
  <si>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</si>
  <si>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</si>
  <si>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</si>
  <si>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</si>
  <si>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</si>
  <si>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</si>
  <si>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</si>
  <si>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</si>
  <si>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</si>
  <si>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</si>
  <si>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</si>
  <si>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</si>
  <si>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</si>
  <si>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</si>
  <si>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</si>
  <si>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</si>
  <si>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</si>
  <si>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</si>
  <si>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</si>
  <si>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</si>
  <si>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</si>
  <si>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</si>
  <si>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</si>
  <si>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</si>
  <si>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</si>
  <si>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</si>
  <si>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</si>
  <si>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</si>
  <si>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</si>
  <si>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</si>
  <si>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</si>
  <si>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</si>
  <si>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</si>
  <si>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</si>
  <si>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</si>
  <si>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</si>
  <si>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</si>
  <si>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</si>
  <si>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</si>
  <si>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</si>
  <si>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</si>
  <si>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</si>
  <si>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</si>
  <si>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</si>
  <si>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</si>
  <si>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</si>
  <si>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</si>
  <si>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</si>
  <si>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</si>
  <si>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</si>
  <si>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</si>
  <si>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</si>
  <si>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</si>
  <si>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</si>
  <si>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</si>
  <si>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</si>
  <si>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</si>
  <si>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</si>
  <si>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</si>
  <si>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</si>
  <si>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</si>
  <si>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</si>
  <si>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</si>
  <si>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</si>
  <si>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</si>
  <si>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</si>
  <si>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</si>
  <si>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</si>
  <si>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</si>
  <si>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</si>
  <si>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</si>
  <si>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</si>
  <si>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</si>
  <si>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</si>
  <si>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</si>
  <si>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</si>
  <si>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</si>
  <si>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</si>
  <si>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</si>
  <si>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</si>
  <si>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</si>
  <si>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</si>
  <si>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</si>
  <si>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</si>
  <si>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</si>
  <si>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</si>
  <si>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</si>
  <si>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</si>
  <si>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</si>
  <si>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</si>
  <si>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</si>
  <si>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</si>
  <si>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</si>
  <si>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</si>
  <si>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</si>
  <si>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</si>
  <si>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</si>
  <si>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</si>
  <si>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</si>
  <si>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</si>
  <si>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</si>
  <si>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</si>
  <si>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</si>
  <si>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</si>
  <si>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</si>
  <si>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</si>
  <si>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</si>
  <si>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</si>
  <si>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</si>
  <si>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</si>
  <si>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</si>
  <si>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</si>
  <si>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</si>
  <si>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</si>
  <si>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</si>
  <si>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</si>
  <si>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</si>
  <si>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</si>
  <si>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</si>
  <si>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</si>
  <si>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</si>
  <si>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</si>
  <si>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</si>
  <si>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</si>
  <si>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</si>
  <si>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</si>
  <si>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</si>
  <si>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</si>
  <si>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</si>
  <si>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</si>
  <si>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</si>
  <si>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</si>
  <si>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</si>
  <si>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</si>
  <si>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</si>
  <si>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</si>
  <si>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</si>
  <si>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</si>
  <si>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</si>
  <si>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</si>
  <si>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</si>
  <si>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</si>
  <si>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</si>
  <si>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</si>
  <si>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</si>
  <si>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</si>
  <si>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</si>
  <si>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</si>
  <si>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</si>
  <si>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</si>
  <si>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</si>
  <si>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</si>
  <si>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</si>
  <si>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</si>
  <si>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</si>
  <si>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</si>
  <si>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</si>
  <si>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</si>
  <si>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</si>
  <si>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</si>
  <si>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</si>
  <si>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</si>
  <si>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</si>
  <si>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</si>
  <si>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</si>
  <si>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</si>
  <si>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</si>
  <si>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</si>
  <si>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</si>
  <si>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</si>
  <si>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</si>
  <si>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</si>
  <si>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</si>
  <si>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</si>
  <si>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</si>
  <si>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</si>
  <si>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</si>
  <si>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</si>
  <si>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</si>
  <si>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</si>
  <si>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</si>
  <si>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</si>
  <si>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</si>
  <si>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</si>
  <si>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</si>
  <si>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</si>
  <si>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</si>
  <si>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</si>
  <si>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</si>
  <si>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</si>
  <si>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</si>
  <si>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</si>
  <si>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</si>
  <si>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</si>
  <si>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</si>
  <si>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</si>
  <si>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</si>
  <si>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</si>
  <si>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</si>
  <si>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</si>
  <si>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</si>
  <si>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</si>
  <si>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</si>
  <si>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</si>
  <si>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</si>
  <si>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</si>
  <si>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</si>
  <si>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</si>
  <si>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</si>
  <si>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</si>
  <si>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</si>
  <si>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</si>
  <si>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</si>
  <si>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</si>
  <si>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</si>
  <si>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</si>
  <si>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</si>
  <si>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</si>
  <si>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</si>
  <si>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</si>
  <si>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</si>
  <si>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</si>
  <si>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</si>
  <si>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</si>
  <si>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</si>
  <si>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</si>
  <si>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</si>
  <si>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</si>
  <si>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</si>
  <si>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</si>
  <si>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</si>
  <si>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</si>
  <si>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</si>
  <si>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</si>
  <si>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</si>
  <si>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</si>
  <si>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</si>
  <si>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</si>
  <si>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</si>
  <si>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</si>
  <si>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</si>
  <si>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</si>
  <si>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</si>
  <si>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</si>
  <si>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</si>
  <si>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</si>
  <si>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</si>
  <si>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</si>
  <si>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</si>
  <si>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</si>
  <si>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</si>
  <si>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</si>
  <si>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</si>
  <si>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</si>
  <si>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</si>
  <si>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</si>
  <si>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</si>
  <si>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</si>
  <si>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</si>
  <si>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</si>
  <si>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</si>
  <si>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</si>
  <si>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</si>
  <si>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</si>
  <si>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</si>
  <si>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</si>
  <si>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</si>
  <si>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</si>
  <si>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</si>
  <si>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</si>
  <si>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</si>
  <si>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</si>
  <si>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</si>
  <si>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</si>
  <si>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</si>
  <si>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</si>
  <si>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</si>
  <si>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</si>
  <si>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</si>
  <si>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</si>
  <si>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</si>
  <si>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</si>
  <si>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</si>
  <si>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</si>
  <si>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</si>
  <si>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</si>
  <si>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</si>
  <si>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</si>
  <si>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</si>
  <si>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</si>
  <si>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</si>
  <si>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</si>
  <si>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</si>
  <si>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</si>
  <si>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</si>
  <si>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</si>
  <si>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</si>
  <si>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</si>
  <si>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</si>
  <si>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</si>
  <si>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</si>
  <si>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</si>
  <si>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</si>
  <si>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</si>
  <si>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</si>
  <si>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</si>
  <si>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</si>
  <si>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</si>
  <si>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</si>
  <si>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</si>
  <si>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</si>
  <si>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</si>
  <si>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</si>
  <si>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</si>
  <si>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</si>
  <si>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</si>
  <si>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</si>
  <si>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</si>
  <si>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</si>
  <si>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</si>
  <si>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</si>
  <si>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</si>
  <si>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</si>
  <si>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</si>
  <si>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</si>
  <si>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</si>
  <si>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</si>
  <si>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</si>
  <si>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</si>
  <si>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</si>
  <si>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</si>
  <si>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</si>
  <si>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</si>
  <si>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</si>
  <si>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</si>
  <si>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</si>
  <si>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</si>
  <si>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</si>
  <si>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</si>
  <si>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</si>
  <si>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</si>
  <si>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</si>
  <si>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</si>
  <si>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</si>
  <si>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</si>
  <si>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</si>
  <si>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</si>
  <si>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</si>
  <si>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</si>
  <si>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</si>
  <si>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</si>
  <si>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</si>
  <si>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</si>
  <si>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</si>
  <si>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</si>
  <si>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</si>
  <si>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</si>
  <si>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</si>
  <si>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</si>
  <si>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</si>
  <si>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</si>
  <si>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</si>
  <si>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</si>
  <si>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</si>
  <si>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</si>
  <si>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</si>
  <si>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</si>
  <si>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</si>
  <si>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</si>
  <si>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</si>
  <si>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</si>
  <si>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</si>
  <si>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</si>
  <si>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</si>
  <si>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</si>
  <si>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</si>
  <si>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</si>
  <si>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</si>
  <si>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</si>
  <si>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</si>
  <si>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</si>
  <si>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</si>
  <si>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</si>
  <si>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</si>
  <si>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</si>
  <si>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</si>
  <si>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</si>
  <si>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</si>
  <si>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</si>
  <si>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</si>
  <si>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</si>
  <si>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</si>
  <si>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</si>
  <si>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</si>
  <si>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</si>
  <si>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</si>
  <si>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</si>
  <si>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</si>
  <si>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</si>
  <si>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</si>
  <si>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</si>
  <si>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</si>
  <si>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</si>
  <si>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</si>
  <si>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</si>
  <si>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</si>
  <si>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</si>
  <si>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</si>
  <si>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</si>
  <si>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</si>
  <si>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</si>
  <si>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</si>
  <si>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</si>
  <si>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</si>
  <si>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</si>
  <si>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</si>
  <si>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</si>
  <si>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</si>
  <si>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</si>
  <si>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</si>
  <si>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</si>
  <si>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</si>
  <si>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</si>
  <si>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</si>
  <si>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</si>
  <si>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</si>
  <si>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</si>
  <si>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</si>
  <si>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</si>
  <si>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</si>
  <si>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</si>
  <si>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</si>
  <si>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</si>
  <si>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</si>
  <si>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</si>
  <si>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</si>
  <si>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</si>
  <si>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</si>
  <si>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</si>
  <si>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</si>
  <si>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</si>
  <si>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</si>
  <si>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</si>
  <si>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</si>
  <si>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</si>
  <si>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</si>
  <si>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</si>
  <si>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</si>
  <si>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</si>
  <si>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</si>
  <si>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</si>
  <si>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</si>
  <si>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</si>
  <si>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</si>
  <si>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</si>
  <si>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</si>
  <si>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</si>
  <si>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</si>
  <si>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</si>
  <si>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</si>
  <si>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</si>
  <si>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</si>
  <si>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</si>
  <si>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</si>
  <si>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</si>
  <si>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</si>
  <si>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</si>
  <si>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</si>
  <si>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</si>
  <si>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</si>
  <si>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</si>
  <si>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</si>
  <si>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</si>
  <si>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</si>
  <si>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</si>
  <si>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</si>
  <si>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</si>
  <si>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</si>
  <si>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</si>
  <si>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</si>
  <si>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</si>
  <si>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</si>
  <si>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</si>
  <si>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</si>
  <si>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</si>
  <si>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</si>
  <si>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</si>
  <si>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</si>
  <si>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</si>
  <si>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</si>
  <si>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</si>
  <si>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</si>
  <si>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</si>
  <si>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</si>
  <si>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</si>
  <si>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</si>
  <si>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</si>
  <si>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</si>
  <si>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</si>
  <si>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</si>
  <si>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</si>
  <si>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</si>
  <si>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</si>
  <si>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</si>
  <si>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</si>
  <si>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</si>
  <si>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</si>
  <si>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</si>
  <si>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</si>
  <si>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</si>
  <si>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</si>
  <si>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</si>
  <si>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</si>
  <si>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</si>
  <si>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</si>
  <si>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</si>
  <si>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</si>
  <si>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</si>
  <si>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</si>
  <si>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</si>
  <si>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</si>
  <si>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</si>
  <si>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</si>
  <si>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</si>
  <si>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</si>
  <si>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</si>
  <si>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</si>
  <si>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</si>
  <si>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</si>
  <si>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</si>
  <si>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</si>
  <si>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</si>
  <si>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</si>
  <si>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</si>
  <si>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</si>
  <si>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</si>
  <si>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</si>
  <si>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</si>
  <si>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</si>
  <si>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</si>
  <si>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</si>
  <si>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</si>
  <si>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</si>
  <si>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</si>
  <si>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</si>
  <si>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</si>
  <si>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</si>
  <si>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</si>
  <si>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</si>
  <si>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</si>
  <si>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</si>
  <si>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</si>
  <si>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</si>
  <si>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</si>
  <si>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</si>
  <si>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</si>
  <si>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</si>
  <si>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</si>
  <si>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</si>
  <si>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</si>
  <si>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</si>
  <si>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</si>
  <si>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</si>
  <si>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</si>
  <si>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</si>
  <si>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</si>
  <si>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</si>
  <si>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</si>
  <si>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</si>
  <si>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</si>
  <si>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</si>
  <si>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</si>
  <si>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</si>
  <si>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</si>
  <si>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</si>
  <si>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</si>
  <si>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</si>
  <si>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</si>
  <si>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</si>
  <si>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</si>
  <si>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</si>
  <si>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</si>
  <si>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</si>
  <si>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</si>
  <si>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</si>
  <si>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</si>
  <si>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</si>
  <si>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</si>
  <si>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</si>
  <si>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</si>
  <si>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</si>
  <si>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</si>
  <si>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</si>
  <si>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</si>
  <si>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</si>
  <si>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</si>
  <si>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</si>
  <si>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</si>
  <si>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</si>
  <si>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</si>
  <si>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</si>
  <si>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</si>
  <si>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</si>
  <si>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</si>
  <si>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</si>
  <si>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</si>
  <si>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</si>
  <si>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</si>
  <si>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</si>
  <si>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</si>
  <si>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</si>
  <si>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</si>
  <si>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</si>
  <si>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</si>
  <si>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</si>
  <si>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</si>
  <si>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</si>
  <si>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</si>
  <si>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</si>
  <si>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</si>
  <si>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</si>
  <si>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</si>
  <si>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</si>
  <si>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</si>
  <si>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</si>
  <si>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</si>
  <si>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</si>
  <si>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</si>
  <si>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</si>
  <si>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</si>
  <si>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</si>
  <si>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</si>
  <si>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</si>
  <si>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</si>
  <si>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</si>
  <si>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</si>
  <si>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</si>
  <si>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</si>
  <si>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</si>
  <si>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</si>
  <si>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</si>
  <si>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</si>
  <si>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</si>
  <si>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</si>
  <si>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</si>
  <si>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</si>
  <si>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</si>
  <si>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</si>
  <si>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</si>
  <si>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</si>
  <si>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</si>
  <si>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</si>
  <si>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</si>
  <si>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</si>
  <si>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</si>
  <si>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</si>
  <si>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</si>
  <si>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</si>
  <si>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</si>
  <si>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</si>
  <si>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</si>
  <si>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</si>
  <si>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</si>
  <si>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</si>
  <si>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</si>
  <si>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</si>
  <si>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</si>
  <si>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</si>
  <si>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</si>
  <si>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</si>
  <si>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</si>
  <si>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</si>
  <si>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</si>
  <si>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</si>
  <si>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</si>
  <si>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</si>
  <si>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</si>
  <si>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</si>
  <si>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</si>
  <si>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</si>
  <si>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</si>
  <si>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</si>
  <si>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</si>
  <si>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</si>
  <si>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</si>
  <si>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</si>
  <si>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</si>
  <si>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</si>
  <si>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</si>
  <si>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</si>
  <si>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</si>
  <si>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</si>
  <si>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</si>
  <si>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</si>
  <si>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</si>
  <si>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</si>
  <si>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</si>
  <si>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</si>
  <si>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</si>
  <si>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</si>
  <si>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</si>
  <si>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</si>
  <si>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</si>
  <si>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</si>
  <si>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</si>
  <si>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</si>
  <si>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</si>
  <si>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</si>
  <si>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</si>
  <si>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</si>
  <si>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</si>
  <si>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</si>
  <si>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</si>
  <si>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</si>
  <si>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</si>
  <si>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</si>
  <si>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</si>
  <si>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</si>
  <si>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</si>
  <si>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</si>
  <si>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</si>
  <si>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</si>
  <si>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</si>
  <si>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</si>
  <si>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</si>
  <si>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</si>
  <si>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</si>
  <si>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</si>
  <si>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</si>
  <si>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</si>
  <si>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</si>
  <si>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</si>
  <si>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</si>
  <si>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</si>
  <si>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</si>
  <si>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</si>
  <si>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</si>
  <si>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</si>
  <si>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</si>
  <si>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</si>
  <si>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</si>
  <si>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</si>
  <si>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</si>
  <si>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</si>
  <si>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</si>
  <si>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</si>
  <si>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</si>
  <si>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</si>
  <si>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</si>
  <si>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</si>
  <si>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</si>
  <si>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</si>
  <si>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</si>
  <si>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</si>
  <si>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</si>
  <si>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</si>
  <si>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</si>
  <si>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</si>
  <si>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</si>
  <si>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</si>
  <si>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</si>
  <si>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</si>
  <si>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</si>
  <si>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</si>
  <si>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</si>
  <si>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</si>
  <si>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</si>
  <si>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</si>
  <si>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</si>
  <si>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</si>
  <si>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</si>
  <si>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</si>
  <si>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</si>
  <si>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</si>
  <si>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</si>
  <si>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</si>
  <si>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</si>
  <si>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</si>
  <si>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</si>
  <si>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</si>
  <si>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</si>
  <si>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</si>
  <si>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</si>
  <si>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</si>
  <si>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</si>
  <si>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</si>
  <si>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</si>
  <si>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</si>
  <si>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</si>
  <si>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</si>
  <si>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</si>
  <si>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</si>
  <si>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</si>
  <si>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</si>
  <si>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</si>
  <si>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</si>
  <si>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</si>
  <si>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</si>
  <si>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</si>
  <si>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</si>
  <si>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</si>
  <si>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</si>
  <si>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</si>
  <si>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</si>
  <si>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</si>
  <si>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</si>
  <si>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</si>
  <si>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</si>
  <si>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</si>
  <si>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</si>
  <si>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</si>
  <si>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</si>
  <si>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</si>
  <si>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</si>
  <si>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</si>
  <si>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</si>
  <si>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</si>
  <si>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</si>
  <si>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</si>
  <si>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</si>
  <si>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</si>
  <si>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</si>
  <si>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</si>
  <si>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</si>
  <si>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</si>
  <si>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</si>
  <si>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</si>
  <si>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</si>
  <si>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</si>
  <si>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</si>
  <si>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</si>
  <si>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</si>
  <si>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</si>
  <si>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</si>
  <si>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</si>
  <si>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</si>
  <si>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</si>
  <si>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</si>
  <si>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</si>
  <si>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</si>
  <si>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</si>
  <si>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</si>
  <si>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</si>
  <si>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</si>
  <si>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</si>
  <si>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</si>
  <si>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</si>
  <si>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</si>
  <si>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</si>
  <si>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</si>
  <si>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</si>
  <si>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</si>
  <si>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</si>
  <si>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</si>
  <si>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</si>
  <si>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</si>
  <si>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</si>
  <si>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</si>
  <si>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</si>
  <si>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</si>
  <si>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</si>
  <si>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</si>
  <si>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</si>
  <si>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</si>
  <si>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</si>
  <si>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</si>
  <si>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</si>
  <si>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</si>
  <si>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</si>
  <si>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</si>
  <si>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</si>
  <si>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</si>
  <si>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</si>
  <si>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</si>
  <si>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</si>
  <si>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</si>
  <si>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</si>
  <si>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</si>
  <si>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</si>
  <si>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</si>
  <si>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</si>
  <si>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</si>
  <si>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</si>
  <si>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</si>
  <si>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</si>
  <si>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</si>
  <si>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</si>
  <si>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</si>
  <si>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</si>
  <si>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</si>
  <si>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</si>
  <si>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</si>
  <si>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</si>
  <si>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</si>
  <si>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</si>
  <si>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</si>
  <si>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</si>
  <si>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</si>
  <si>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</si>
  <si>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</si>
  <si>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</si>
  <si>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</si>
  <si>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</si>
  <si>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</si>
  <si>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</si>
  <si>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</si>
  <si>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</si>
  <si>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</si>
  <si>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</si>
  <si>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</si>
  <si>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</si>
  <si>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</si>
  <si>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</si>
  <si>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</si>
  <si>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</si>
  <si>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</si>
  <si>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</si>
  <si>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</si>
  <si>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</si>
  <si>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</si>
  <si>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</si>
  <si>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</si>
  <si>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</si>
  <si>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</si>
  <si>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</si>
  <si>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</si>
  <si>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</si>
  <si>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</si>
  <si>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</si>
  <si>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</si>
  <si>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</si>
  <si>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</si>
  <si>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</si>
  <si>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</si>
  <si>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</si>
  <si>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</si>
  <si>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</si>
  <si>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</si>
  <si>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</si>
  <si>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</si>
  <si>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</si>
  <si>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</si>
  <si>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</si>
  <si>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</si>
  <si>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</si>
  <si>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</si>
  <si>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</si>
  <si>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</si>
  <si>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</si>
  <si>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</si>
  <si>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</si>
  <si>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</si>
  <si>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</si>
  <si>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</si>
  <si>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</si>
  <si>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</si>
  <si>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</si>
  <si>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</si>
  <si>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</si>
  <si>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</si>
  <si>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</si>
  <si>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</si>
  <si>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</si>
  <si>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</si>
  <si>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</si>
  <si>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</si>
  <si>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</si>
  <si>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</si>
  <si>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</si>
  <si>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</si>
  <si>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</si>
  <si>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</si>
  <si>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</si>
  <si>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</si>
  <si>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</si>
  <si>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</si>
  <si>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</si>
  <si>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</si>
  <si>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</si>
  <si>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</si>
  <si>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</si>
  <si>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</si>
  <si>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</si>
  <si>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</si>
  <si>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</si>
  <si>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</si>
  <si>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</si>
  <si>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</si>
  <si>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</si>
  <si>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</si>
  <si>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</si>
  <si>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</si>
  <si>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</si>
  <si>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</si>
  <si>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</si>
  <si>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</si>
  <si>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</si>
  <si>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</si>
  <si>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</si>
  <si>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</si>
  <si>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</si>
  <si>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</si>
  <si>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</si>
  <si>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</si>
  <si>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</si>
  <si>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</si>
  <si>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</si>
  <si>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</si>
  <si>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</si>
  <si>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</si>
  <si>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</si>
  <si>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</si>
  <si>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</si>
  <si>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</si>
  <si>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</si>
  <si>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</si>
  <si>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</si>
  <si>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</si>
  <si>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</si>
  <si>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</si>
  <si>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</si>
  <si>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</si>
  <si>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</si>
  <si>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</si>
  <si>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</si>
  <si>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</si>
  <si>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</si>
  <si>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</si>
  <si>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</si>
  <si>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</si>
  <si>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</si>
  <si>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</si>
  <si>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</si>
  <si>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</si>
  <si>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</si>
  <si>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</si>
  <si>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</si>
  <si>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</si>
  <si>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</si>
  <si>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</si>
  <si>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</si>
  <si>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</si>
  <si>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</si>
  <si>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</si>
  <si>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</si>
  <si>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</si>
  <si>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</si>
  <si>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</si>
  <si>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</si>
  <si>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</si>
  <si>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</si>
  <si>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</si>
  <si>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</si>
  <si>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</si>
  <si>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</si>
  <si>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</si>
  <si>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</si>
  <si>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</si>
  <si>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</si>
  <si>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</si>
  <si>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</si>
  <si>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</si>
  <si>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</si>
  <si>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</si>
  <si>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</si>
  <si>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</si>
  <si>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</si>
  <si>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</si>
  <si>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</si>
  <si>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</si>
  <si>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</si>
  <si>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</si>
  <si>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</si>
  <si>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</si>
  <si>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</si>
  <si>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</si>
  <si>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</si>
  <si>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</si>
  <si>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</si>
  <si>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</si>
  <si>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</si>
  <si>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</si>
  <si>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</si>
  <si>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</si>
  <si>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</si>
  <si>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</si>
  <si>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</si>
  <si>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</si>
  <si>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</si>
  <si>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</si>
  <si>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</si>
  <si>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</si>
  <si>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</si>
  <si>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</si>
  <si>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</si>
  <si>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</si>
  <si>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</si>
  <si>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</si>
  <si>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</si>
  <si>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</si>
  <si>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</si>
  <si>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</si>
  <si>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</si>
  <si>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</si>
  <si>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</si>
  <si>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</si>
  <si>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</si>
  <si>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</si>
  <si>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</si>
  <si>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</si>
  <si>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</si>
  <si>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</si>
  <si>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</si>
  <si>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</si>
  <si>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</si>
  <si>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</si>
  <si>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</si>
  <si>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</si>
  <si>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</si>
  <si>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</si>
  <si>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</si>
  <si>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</si>
  <si>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</si>
  <si>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</si>
  <si>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</si>
  <si>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</si>
  <si>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</si>
  <si>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</si>
  <si>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</si>
  <si>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</si>
  <si>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</si>
  <si>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</si>
  <si>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</si>
  <si>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</si>
  <si>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</si>
  <si>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</si>
  <si>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</si>
  <si>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</si>
  <si>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</si>
  <si>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</si>
  <si>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</si>
  <si>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</si>
  <si>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</si>
  <si>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</si>
  <si>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</si>
  <si>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</si>
  <si>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</si>
  <si>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</si>
  <si>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</si>
  <si>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</si>
  <si>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</si>
  <si>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</si>
  <si>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</si>
  <si>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</si>
  <si>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</si>
  <si>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</si>
  <si>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</si>
  <si>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</si>
  <si>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</si>
  <si>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</si>
  <si>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</si>
  <si>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</si>
  <si>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</si>
  <si>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</si>
  <si>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</si>
  <si>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</si>
  <si>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</si>
  <si>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</si>
  <si>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</si>
  <si>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</si>
  <si>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</si>
  <si>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</si>
  <si>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</si>
  <si>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</si>
  <si>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</si>
  <si>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</si>
  <si>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</si>
  <si>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</si>
  <si>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</si>
  <si>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</si>
  <si>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</si>
  <si>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</si>
  <si>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</si>
  <si>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</si>
  <si>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</si>
  <si>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</si>
  <si>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</si>
  <si>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</si>
  <si>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</si>
  <si>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</si>
  <si>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</si>
  <si>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</si>
  <si>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</si>
  <si>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</si>
  <si>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</si>
  <si>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</si>
  <si>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</si>
  <si>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</si>
  <si>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</si>
  <si>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</si>
  <si>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</si>
  <si>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</si>
  <si>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</si>
  <si>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</si>
  <si>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</si>
  <si>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</si>
  <si>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</si>
  <si>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</si>
  <si>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</si>
  <si>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</si>
  <si>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</si>
  <si>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</si>
  <si>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</si>
  <si>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</si>
  <si>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</si>
  <si>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</si>
  <si>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</si>
  <si>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</si>
  <si>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</si>
  <si>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</si>
  <si>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</si>
  <si>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</si>
  <si>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</si>
  <si>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</si>
  <si>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</si>
  <si>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</si>
  <si>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</si>
  <si>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</si>
  <si>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</si>
  <si>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</si>
  <si>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</si>
  <si>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</si>
  <si>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</si>
  <si>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</si>
  <si>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</si>
  <si>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</si>
  <si>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</si>
  <si>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</si>
  <si>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</si>
  <si>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</si>
  <si>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</si>
  <si>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</si>
  <si>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</si>
  <si>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</si>
  <si>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</si>
  <si>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</si>
  <si>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</si>
  <si>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</si>
  <si>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</si>
  <si>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</si>
  <si>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</si>
  <si>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</si>
  <si>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</si>
  <si>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</si>
  <si>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</si>
  <si>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</si>
  <si>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</si>
  <si>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</si>
  <si>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</si>
  <si>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</si>
  <si>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</si>
  <si>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</si>
  <si>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</si>
  <si>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</si>
  <si>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</si>
  <si>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</si>
  <si>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</si>
  <si>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</si>
  <si>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</si>
  <si>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</si>
  <si>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</si>
  <si>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</si>
  <si>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</si>
  <si>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</si>
  <si>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</si>
  <si>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</si>
  <si>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</si>
  <si>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</si>
  <si>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</si>
  <si>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</si>
  <si>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</si>
  <si>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</si>
  <si>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</si>
  <si>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</si>
  <si>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</si>
  <si>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</si>
  <si>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</si>
  <si>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</si>
  <si>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</si>
  <si>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</si>
  <si>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</si>
  <si>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</si>
  <si>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</si>
  <si>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</si>
  <si>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</si>
  <si>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</si>
  <si>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</si>
  <si>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</si>
  <si>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</si>
  <si>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</si>
  <si>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</si>
  <si>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</si>
  <si>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</si>
  <si>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</si>
  <si>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</si>
  <si>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</si>
  <si>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</si>
  <si>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</si>
  <si>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</si>
  <si>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</si>
  <si>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</si>
  <si>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</si>
  <si>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</si>
  <si>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</si>
  <si>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</si>
  <si>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</si>
  <si>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</si>
  <si>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</si>
  <si>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</si>
  <si>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</si>
  <si>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</si>
  <si>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</si>
  <si>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</si>
  <si>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</si>
  <si>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</si>
  <si>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</si>
  <si>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</si>
  <si>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</si>
  <si>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</si>
  <si>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</si>
  <si>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</si>
  <si>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</si>
  <si>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</si>
  <si>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</si>
  <si>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</si>
  <si>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</si>
  <si>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</si>
  <si>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</si>
  <si>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</si>
  <si>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</si>
  <si>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</si>
  <si>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</si>
  <si>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</si>
  <si>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</si>
  <si>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</si>
  <si>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</si>
  <si>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</si>
  <si>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</si>
  <si>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</si>
  <si>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</si>
  <si>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</si>
  <si>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</si>
  <si>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</si>
  <si>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</si>
  <si>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</si>
  <si>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</si>
  <si>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</si>
  <si>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</si>
  <si>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</si>
  <si>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</si>
  <si>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</si>
  <si>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</si>
  <si>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</si>
  <si>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</si>
  <si>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</si>
  <si>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</si>
  <si>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</si>
  <si>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</si>
  <si>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</si>
  <si>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</si>
  <si>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</si>
  <si>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</si>
  <si>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</si>
  <si>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</si>
  <si>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</si>
  <si>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</si>
  <si>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</si>
  <si>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</si>
  <si>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</si>
  <si>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</si>
  <si>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</si>
  <si>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</si>
  <si>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</si>
  <si>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</si>
  <si>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</si>
  <si>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</si>
  <si>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</si>
  <si>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</si>
  <si>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</si>
  <si>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</si>
  <si>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</si>
  <si>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</si>
  <si>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</si>
  <si>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</si>
  <si>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</si>
  <si>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</si>
  <si>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</si>
  <si>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</si>
  <si>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</si>
  <si>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</si>
  <si>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</si>
  <si>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</si>
  <si>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</si>
  <si>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</si>
  <si>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</si>
  <si>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</si>
  <si>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</si>
  <si>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</si>
  <si>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</si>
  <si>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</si>
  <si>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</si>
  <si>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</si>
  <si>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</si>
  <si>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</si>
  <si>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</si>
  <si>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</si>
  <si>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</si>
  <si>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</si>
  <si>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</si>
  <si>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</si>
  <si>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</si>
  <si>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</si>
  <si>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</si>
  <si>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</si>
  <si>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</si>
  <si>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</si>
  <si>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</si>
  <si>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</si>
  <si>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</si>
  <si>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</si>
  <si>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</si>
  <si>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</si>
  <si>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</si>
  <si>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</si>
  <si>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</si>
  <si>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</si>
  <si>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</si>
  <si>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</si>
  <si>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</si>
  <si>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</si>
  <si>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</si>
  <si>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</si>
  <si>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</si>
  <si>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</si>
  <si>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</si>
  <si>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</si>
  <si>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</si>
  <si>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</si>
  <si>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</si>
  <si>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</si>
  <si>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</si>
  <si>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</si>
  <si>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</si>
  <si>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</si>
  <si>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</si>
  <si>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</si>
  <si>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</si>
  <si>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</si>
  <si>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</si>
  <si>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</si>
  <si>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</si>
  <si>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</si>
  <si>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</si>
  <si>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</si>
  <si>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</si>
  <si>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</si>
  <si>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</si>
  <si>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</si>
  <si>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</si>
  <si>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</si>
  <si>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</si>
  <si>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</si>
  <si>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</si>
  <si>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</si>
  <si>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</si>
  <si>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</si>
  <si>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</si>
  <si>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</si>
  <si>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</si>
  <si>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</si>
  <si>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</si>
  <si>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</si>
  <si>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</si>
  <si>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</si>
  <si>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</si>
  <si>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</si>
  <si>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</si>
  <si>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</si>
  <si>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</si>
  <si>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</si>
  <si>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</si>
  <si>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</si>
  <si>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</si>
  <si>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</si>
  <si>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</si>
  <si>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</si>
  <si>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</si>
  <si>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</si>
  <si>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</si>
  <si>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</si>
  <si>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</si>
  <si>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</si>
  <si>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</si>
  <si>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</si>
  <si>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</si>
  <si>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</si>
  <si>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</si>
  <si>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</si>
  <si>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</si>
  <si>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</si>
  <si>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</si>
  <si>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</si>
  <si>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</si>
  <si>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</si>
  <si>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</si>
  <si>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</si>
  <si>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</si>
  <si>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</si>
  <si>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</si>
  <si>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</si>
  <si>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</si>
  <si>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</si>
  <si>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</si>
  <si>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</si>
  <si>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</si>
  <si>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</si>
  <si>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</si>
  <si>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</si>
  <si>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</si>
  <si>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</si>
  <si>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</si>
  <si>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</si>
  <si>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</si>
  <si>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</si>
  <si>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</si>
  <si>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</si>
  <si>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</si>
  <si>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</si>
  <si>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</si>
  <si>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</si>
  <si>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</si>
  <si>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</si>
  <si>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</si>
  <si>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</si>
  <si>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</si>
  <si>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</si>
  <si>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</si>
  <si>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</si>
  <si>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</si>
  <si>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</si>
  <si>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</si>
  <si>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</si>
  <si>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</si>
  <si>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</si>
  <si>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</si>
  <si>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</si>
  <si>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</si>
  <si>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</si>
  <si>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</si>
  <si>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</si>
  <si>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</si>
  <si>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</si>
  <si>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</si>
  <si>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</si>
  <si>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</si>
  <si>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</si>
  <si>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</si>
  <si>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</si>
  <si>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</si>
  <si>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</si>
  <si>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</si>
  <si>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</si>
  <si>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</si>
  <si>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</si>
  <si>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</si>
  <si>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</si>
  <si>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</si>
  <si>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</si>
  <si>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</si>
  <si>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</si>
  <si>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</si>
  <si>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</si>
  <si>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</si>
  <si>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</si>
  <si>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</si>
  <si>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</si>
  <si>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</si>
  <si>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</si>
  <si>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</si>
  <si>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</si>
  <si>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</si>
  <si>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</si>
  <si>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</si>
  <si>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</si>
  <si>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</si>
  <si>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</si>
  <si>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</si>
  <si>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</si>
  <si>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</si>
  <si>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</si>
  <si>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</si>
  <si>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</si>
  <si>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</si>
  <si>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</si>
  <si>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</si>
  <si>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</si>
  <si>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</si>
  <si>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</si>
  <si>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</si>
  <si>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</si>
  <si>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</si>
  <si>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</si>
  <si>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</si>
  <si>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</si>
  <si>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</si>
  <si>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</si>
  <si>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</si>
  <si>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</si>
  <si>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</si>
  <si>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</si>
  <si>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</si>
  <si>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</si>
  <si>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</si>
  <si>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</si>
  <si>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</si>
  <si>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</si>
  <si>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</si>
  <si>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</si>
  <si>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</si>
  <si>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</si>
  <si>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</si>
  <si>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</si>
  <si>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</si>
  <si>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</si>
  <si>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</si>
  <si>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</si>
  <si>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</si>
  <si>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</si>
  <si>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</si>
  <si>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</si>
  <si>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</si>
  <si>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</si>
  <si>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</si>
  <si>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</si>
  <si>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</si>
  <si>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</si>
  <si>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</si>
  <si>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</si>
  <si>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</si>
  <si>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</si>
  <si>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</si>
  <si>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</si>
  <si>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</si>
  <si>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</si>
  <si>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</si>
  <si>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</si>
  <si>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</si>
  <si>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</si>
  <si>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</si>
  <si>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</si>
  <si>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</si>
  <si>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</si>
  <si>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</si>
  <si>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</si>
  <si>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</si>
  <si>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</si>
  <si>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</si>
  <si>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</si>
  <si>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</si>
  <si>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</si>
  <si>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</si>
  <si>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</si>
  <si>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</si>
  <si>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</si>
  <si>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</si>
  <si>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</si>
  <si>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</si>
  <si>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</si>
  <si>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</si>
  <si>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</si>
  <si>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</si>
  <si>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</si>
  <si>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</si>
  <si>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</si>
  <si>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</si>
  <si>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</si>
  <si>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</si>
  <si>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</si>
  <si>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</si>
  <si>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</si>
  <si>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</si>
  <si>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</si>
  <si>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</si>
  <si>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</si>
  <si>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</si>
  <si>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</si>
  <si>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</si>
  <si>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</si>
  <si>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</si>
  <si>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</si>
  <si>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</si>
  <si>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</si>
  <si>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</si>
  <si>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</si>
  <si>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</si>
  <si>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</si>
  <si>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</si>
  <si>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</si>
  <si>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</si>
  <si>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</si>
  <si>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</si>
  <si>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</si>
  <si>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</si>
  <si>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</si>
  <si>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</si>
  <si>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</si>
  <si>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</si>
  <si>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</si>
  <si>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</si>
  <si>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</si>
  <si>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</si>
  <si>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</si>
  <si>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</si>
  <si>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</si>
  <si>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</si>
  <si>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</si>
  <si>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</si>
  <si>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</si>
  <si>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</si>
  <si>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</si>
  <si>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</si>
  <si>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</si>
  <si>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</si>
  <si>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</si>
  <si>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</si>
  <si>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</si>
  <si>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</si>
  <si>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</si>
  <si>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</si>
  <si>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</si>
  <si>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</si>
  <si>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</si>
  <si>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</si>
  <si>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</si>
  <si>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</si>
  <si>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</si>
  <si>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</si>
  <si>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</si>
  <si>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</si>
  <si>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</si>
  <si>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</si>
  <si>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</si>
  <si>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</si>
  <si>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</si>
  <si>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</si>
  <si>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</si>
  <si>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</si>
  <si>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</si>
  <si>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</si>
  <si>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</si>
  <si>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</si>
  <si>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</si>
  <si>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</si>
  <si>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</si>
  <si>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</si>
  <si>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</si>
  <si>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</si>
  <si>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</si>
  <si>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</si>
  <si>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</si>
  <si>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</si>
  <si>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</si>
  <si>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</si>
  <si>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</si>
  <si>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</si>
  <si>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</si>
  <si>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</si>
  <si>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</si>
  <si>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</si>
  <si>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</si>
  <si>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</si>
  <si>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</si>
  <si>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</si>
  <si>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</si>
  <si>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</si>
  <si>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</si>
  <si>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</si>
  <si>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</si>
  <si>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</si>
  <si>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</si>
  <si>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</si>
  <si>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</si>
  <si>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</si>
  <si>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</si>
  <si>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</si>
  <si>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</si>
  <si>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</si>
  <si>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</si>
  <si>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</si>
  <si>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</si>
  <si>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</si>
  <si>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</si>
  <si>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</si>
  <si>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</si>
  <si>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</si>
  <si>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</si>
  <si>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</si>
  <si>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</si>
  <si>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</si>
  <si>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</si>
  <si>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</si>
  <si>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</si>
  <si>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</si>
  <si>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</si>
  <si>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</si>
  <si>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</si>
  <si>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</si>
  <si>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</si>
  <si>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</si>
  <si>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</si>
  <si>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</si>
  <si>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</si>
  <si>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</si>
  <si>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</si>
  <si>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</si>
  <si>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</si>
  <si>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</si>
  <si>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</si>
  <si>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</si>
  <si>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</si>
  <si>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</si>
  <si>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</si>
  <si>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</si>
  <si>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</si>
  <si>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</si>
  <si>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</si>
  <si>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</si>
  <si>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</si>
  <si>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</si>
  <si>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</si>
  <si>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</si>
  <si>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</si>
  <si>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</si>
  <si>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</si>
  <si>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</si>
  <si>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</si>
  <si>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</si>
  <si>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</si>
  <si>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</si>
  <si>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</si>
  <si>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</si>
  <si>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</si>
  <si>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</si>
  <si>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</si>
  <si>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</si>
  <si>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</si>
  <si>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</si>
  <si>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</si>
  <si>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</si>
  <si>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</si>
  <si>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</si>
  <si>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</si>
  <si>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</si>
  <si>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</si>
  <si>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</si>
  <si>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</si>
  <si>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</si>
  <si>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</si>
  <si>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</si>
  <si>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</si>
  <si>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</si>
  <si>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</si>
  <si>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</si>
  <si>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</si>
  <si>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</si>
  <si>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</si>
  <si>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</si>
  <si>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</si>
  <si>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</si>
  <si>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</si>
  <si>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</si>
  <si>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</si>
  <si>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</si>
  <si>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</si>
  <si>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</si>
  <si>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</si>
  <si>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</si>
  <si>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</si>
  <si>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</si>
  <si>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</si>
  <si>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</si>
  <si>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</si>
  <si>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</si>
  <si>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</si>
  <si>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</si>
  <si>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</si>
  <si>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</si>
  <si>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</si>
  <si>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</si>
  <si>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</si>
  <si>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</si>
  <si>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</si>
  <si>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</si>
  <si>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</si>
  <si>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</si>
  <si>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</si>
  <si>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</si>
  <si>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</si>
  <si>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</si>
  <si>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</si>
  <si>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</si>
  <si>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</si>
  <si>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</si>
  <si>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</si>
  <si>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</si>
  <si>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</si>
  <si>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</si>
  <si>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</si>
  <si>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</si>
  <si>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</si>
  <si>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</si>
  <si>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</si>
  <si>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</si>
  <si>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</si>
  <si>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</si>
  <si>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</si>
  <si>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</si>
  <si>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</si>
  <si>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</si>
  <si>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</si>
  <si>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</si>
  <si>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</si>
  <si>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</si>
  <si>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</si>
  <si>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</si>
  <si>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</si>
  <si>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</si>
  <si>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</si>
  <si>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</si>
  <si>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</si>
  <si>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</si>
  <si>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</si>
  <si>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</si>
  <si>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</si>
  <si>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</si>
  <si>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</si>
  <si>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</si>
  <si>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</si>
  <si>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</si>
  <si>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</si>
  <si>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</si>
  <si>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</si>
  <si>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</si>
  <si>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</si>
  <si>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</si>
  <si>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</si>
  <si>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</si>
  <si>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</si>
  <si>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</si>
  <si>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</si>
  <si>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</si>
  <si>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</si>
  <si>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</si>
  <si>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</si>
  <si>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</si>
  <si>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</si>
  <si>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</si>
  <si>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</si>
  <si>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</si>
  <si>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</si>
  <si>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</si>
  <si>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</si>
  <si>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</si>
  <si>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</si>
  <si>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</si>
  <si>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</si>
  <si>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</si>
  <si>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</si>
  <si>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</si>
  <si>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</si>
  <si>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</si>
  <si>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</si>
  <si>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</si>
  <si>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</si>
  <si>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</si>
  <si>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</si>
  <si>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</si>
  <si>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</si>
  <si>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</si>
  <si>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</si>
  <si>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</si>
  <si>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</si>
  <si>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</si>
  <si>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</si>
  <si>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</si>
  <si>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</si>
  <si>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</si>
  <si>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</si>
  <si>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</si>
  <si>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</si>
  <si>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</si>
  <si>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</si>
  <si>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</si>
  <si>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</si>
  <si>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</si>
  <si>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</si>
  <si>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</si>
  <si>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</si>
  <si>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</si>
  <si>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</si>
  <si>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</si>
  <si>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</si>
  <si>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</si>
  <si>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</si>
  <si>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</si>
  <si>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</si>
  <si>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</si>
  <si>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</si>
  <si>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</si>
  <si>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</si>
  <si>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</si>
  <si>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</si>
  <si>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</si>
  <si>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</si>
  <si>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</si>
  <si>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</si>
  <si>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</si>
  <si>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</si>
  <si>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</si>
  <si>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</si>
  <si>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</si>
  <si>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</si>
  <si>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</si>
  <si>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</si>
  <si>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</si>
  <si>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</si>
  <si>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</si>
  <si>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</si>
  <si>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</si>
  <si>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</si>
  <si>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</si>
  <si>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</si>
  <si>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</si>
  <si>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</si>
  <si>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</si>
  <si>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</si>
  <si>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</si>
  <si>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</si>
  <si>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</si>
  <si>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</si>
  <si>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</si>
  <si>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</si>
  <si>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</si>
  <si>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</si>
  <si>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</si>
  <si>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</si>
  <si>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</si>
  <si>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</si>
  <si>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</si>
  <si>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</si>
  <si>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</si>
  <si>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</si>
  <si>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</si>
  <si>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</si>
  <si>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</si>
  <si>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</si>
  <si>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</si>
  <si>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</si>
  <si>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</si>
  <si>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</si>
  <si>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</si>
  <si>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</si>
  <si>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</si>
  <si>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</si>
  <si>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</si>
  <si>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</si>
  <si>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</si>
  <si>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</si>
  <si>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</si>
  <si>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</si>
  <si>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</si>
  <si>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</si>
  <si>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</si>
  <si>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</si>
  <si>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</si>
  <si>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</si>
  <si>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</si>
  <si>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</si>
  <si>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</si>
  <si>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</si>
  <si>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</si>
  <si>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</si>
  <si>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</si>
  <si>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</si>
  <si>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</si>
  <si>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</si>
  <si>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</si>
  <si>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</si>
  <si>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</si>
  <si>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</si>
  <si>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</si>
  <si>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</si>
  <si>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</si>
  <si>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</si>
  <si>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</si>
  <si>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</si>
  <si>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</si>
  <si>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</si>
  <si>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</si>
  <si>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</si>
  <si>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</si>
  <si>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</si>
  <si>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</si>
  <si>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</si>
  <si>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</si>
  <si>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</si>
  <si>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</si>
  <si>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</si>
  <si>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</si>
  <si>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</si>
  <si>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</si>
  <si>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</si>
  <si>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</si>
  <si>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</si>
  <si>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</si>
  <si>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</si>
  <si>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</si>
  <si>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</si>
  <si>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</si>
  <si>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</si>
  <si>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</si>
  <si>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</si>
  <si>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</si>
  <si>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</si>
  <si>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</si>
  <si>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</si>
  <si>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</si>
  <si>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</si>
  <si>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</si>
  <si>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</si>
  <si>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</si>
  <si>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</si>
  <si>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</si>
  <si>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</si>
  <si>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</si>
  <si>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</si>
  <si>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</si>
  <si>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</si>
  <si>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</si>
  <si>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</si>
  <si>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</si>
  <si>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</si>
  <si>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</si>
  <si>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</si>
  <si>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</si>
  <si>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</si>
  <si>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</si>
  <si>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</si>
  <si>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</si>
  <si>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</si>
  <si>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</si>
  <si>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</si>
  <si>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</si>
  <si>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</si>
  <si>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</si>
  <si>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</si>
  <si>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</si>
  <si>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</si>
  <si>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</si>
  <si>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</si>
  <si>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</si>
  <si>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</si>
  <si>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</si>
  <si>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</si>
  <si>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</si>
  <si>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</si>
  <si>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</si>
  <si>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</si>
  <si>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</si>
  <si>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</si>
  <si>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</si>
  <si>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</si>
  <si>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</si>
  <si>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</si>
  <si>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</si>
  <si>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</si>
  <si>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</si>
  <si>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</si>
  <si>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</si>
  <si>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</si>
  <si>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</si>
  <si>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</si>
  <si>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</si>
  <si>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</si>
  <si>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</si>
  <si>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</si>
  <si>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</si>
  <si>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</si>
  <si>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</si>
  <si>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</si>
  <si>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</si>
  <si>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</si>
  <si>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</si>
  <si>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</si>
  <si>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</si>
  <si>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</si>
  <si>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</si>
  <si>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</si>
  <si>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</si>
  <si>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</si>
  <si>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</si>
  <si>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</si>
  <si>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</si>
  <si>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</si>
  <si>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</si>
  <si>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</si>
  <si>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</si>
  <si>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</si>
  <si>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</si>
  <si>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</si>
  <si>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</si>
  <si>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</si>
  <si>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</si>
  <si>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</si>
  <si>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</si>
  <si>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</si>
  <si>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</si>
  <si>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</si>
  <si>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</si>
  <si>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</si>
  <si>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</si>
  <si>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</si>
  <si>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</si>
  <si>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</si>
  <si>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</si>
  <si>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</si>
  <si>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</si>
  <si>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</si>
  <si>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</si>
  <si>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</si>
  <si>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</si>
  <si>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</si>
  <si>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</si>
  <si>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</si>
  <si>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</si>
  <si>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</si>
  <si>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</si>
  <si>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</si>
  <si>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</si>
  <si>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</si>
  <si>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</si>
  <si>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</si>
  <si>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</si>
  <si>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</si>
  <si>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</si>
  <si>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</si>
  <si>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</si>
  <si>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</si>
  <si>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</si>
  <si>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</si>
  <si>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</si>
  <si>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</si>
  <si>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</si>
  <si>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</si>
  <si>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</si>
  <si>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</si>
  <si>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</si>
  <si>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</si>
  <si>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</si>
  <si>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</si>
  <si>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</si>
  <si>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</si>
  <si>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</si>
  <si>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</si>
  <si>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</si>
  <si>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</si>
  <si>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</si>
  <si>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</si>
  <si>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</si>
  <si>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</si>
  <si>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</si>
  <si>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</si>
  <si>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</si>
  <si>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</si>
  <si>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</si>
  <si>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</si>
  <si>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</si>
  <si>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</si>
  <si>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</si>
  <si>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</si>
  <si>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</si>
  <si>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</si>
  <si>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</si>
  <si>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</si>
  <si>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</si>
  <si>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</si>
  <si>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</si>
  <si>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</si>
  <si>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</si>
  <si>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</si>
  <si>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</si>
  <si>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</si>
  <si>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</si>
  <si>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</si>
  <si>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</si>
  <si>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</si>
  <si>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</si>
  <si>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</si>
  <si>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</si>
  <si>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</si>
  <si>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</si>
  <si>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</si>
  <si>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</si>
  <si>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</si>
  <si>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</si>
  <si>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</si>
  <si>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</si>
  <si>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</si>
  <si>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</si>
  <si>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</si>
  <si>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</si>
  <si>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</si>
  <si>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</si>
  <si>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</si>
  <si>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</si>
  <si>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</si>
  <si>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</si>
  <si>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</si>
  <si>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</si>
  <si>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</si>
  <si>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</si>
  <si>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</si>
  <si>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</si>
  <si>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</si>
  <si>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</si>
  <si>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</si>
  <si>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</si>
  <si>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</si>
  <si>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</si>
  <si>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</si>
  <si>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</si>
  <si>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</si>
  <si>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</si>
  <si>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</si>
  <si>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</si>
  <si>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</si>
  <si>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</si>
  <si>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</si>
  <si>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</si>
  <si>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</si>
  <si>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</si>
  <si>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</si>
  <si>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</si>
  <si>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</si>
  <si>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</si>
  <si>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</si>
  <si>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</si>
  <si>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</si>
  <si>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</si>
  <si>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</si>
  <si>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</si>
  <si>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</si>
  <si>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</si>
  <si>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</si>
  <si>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</si>
  <si>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</si>
  <si>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</si>
  <si>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</si>
  <si>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</si>
  <si>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</si>
  <si>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</si>
  <si>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</si>
  <si>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</si>
  <si>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</si>
  <si>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</si>
  <si>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</si>
  <si>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</si>
  <si>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</si>
  <si>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</si>
  <si>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</si>
  <si>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</si>
  <si>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</si>
  <si>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</si>
  <si>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</si>
  <si>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</si>
  <si>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</si>
  <si>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</si>
  <si>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</si>
  <si>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</si>
  <si>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</si>
  <si>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</si>
  <si>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</si>
  <si>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</si>
  <si>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</si>
  <si>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</si>
  <si>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</si>
  <si>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</si>
  <si>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</si>
  <si>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</si>
  <si>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</si>
  <si>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</si>
  <si>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</si>
  <si>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</si>
  <si>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</si>
  <si>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</si>
  <si>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</si>
  <si>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</si>
  <si>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</si>
  <si>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</si>
  <si>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</si>
  <si>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</si>
  <si>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</si>
  <si>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</si>
  <si>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</si>
  <si>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</si>
  <si>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</si>
  <si>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</si>
  <si>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</si>
  <si>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</si>
  <si>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</si>
  <si>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</si>
  <si>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</si>
  <si>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</si>
  <si>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</si>
  <si>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</si>
  <si>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</si>
  <si>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</si>
  <si>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</si>
  <si>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</si>
  <si>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</si>
  <si>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</si>
  <si>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</si>
  <si>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</si>
  <si>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</si>
  <si>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</si>
  <si>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</si>
  <si>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</si>
  <si>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</si>
  <si>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</si>
  <si>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</si>
  <si>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</si>
  <si>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</si>
  <si>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</si>
  <si>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</si>
  <si>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</si>
  <si>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</si>
  <si>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</si>
  <si>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</si>
  <si>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</si>
  <si>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</si>
  <si>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</si>
  <si>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</si>
  <si>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</si>
  <si>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</si>
  <si>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</si>
  <si>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</si>
  <si>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</si>
  <si>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</si>
  <si>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</si>
  <si>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</si>
  <si>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</si>
  <si>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</si>
  <si>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</si>
  <si>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</si>
  <si>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</si>
  <si>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</si>
  <si>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</si>
  <si>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</si>
  <si>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</si>
  <si>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</si>
  <si>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</si>
  <si>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</si>
  <si>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</si>
  <si>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</si>
  <si>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</si>
  <si>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</si>
  <si>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</si>
  <si>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</si>
  <si>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</si>
  <si>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</si>
  <si>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</si>
  <si>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</si>
  <si>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</si>
  <si>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</si>
  <si>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</si>
  <si>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</si>
  <si>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</si>
  <si>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</si>
  <si>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</si>
  <si>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</si>
  <si>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</si>
  <si>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</si>
  <si>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</si>
  <si>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</si>
  <si>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</si>
  <si>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</si>
  <si>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</si>
  <si>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</si>
  <si>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</si>
  <si>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</si>
  <si>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</si>
  <si>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</si>
  <si>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</si>
  <si>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</si>
  <si>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</si>
  <si>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</si>
  <si>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</si>
  <si>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</si>
  <si>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</si>
  <si>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</si>
  <si>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</si>
  <si>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</si>
  <si>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</si>
  <si>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</si>
  <si>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</si>
  <si>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</si>
  <si>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</si>
  <si>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</si>
  <si>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</si>
  <si>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</si>
  <si>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</si>
  <si>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</si>
  <si>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</si>
  <si>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</si>
  <si>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</si>
  <si>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</si>
  <si>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</si>
  <si>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</si>
  <si>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</si>
  <si>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</si>
  <si>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</si>
  <si>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</si>
  <si>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</si>
  <si>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</si>
  <si>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</si>
  <si>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</si>
  <si>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</si>
  <si>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</si>
  <si>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</si>
  <si>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</si>
  <si>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</si>
  <si>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</si>
  <si>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</si>
  <si>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</si>
  <si>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</si>
  <si>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</si>
  <si>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</si>
  <si>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</si>
  <si>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</si>
  <si>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</si>
  <si>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</si>
  <si>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</si>
  <si>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</si>
  <si>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</si>
  <si>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</si>
  <si>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</si>
  <si>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</si>
  <si>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</si>
  <si>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</si>
  <si>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</si>
  <si>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</si>
  <si>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</si>
  <si>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</si>
  <si>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</si>
  <si>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</si>
  <si>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</si>
  <si>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</si>
  <si>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</si>
  <si>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</si>
  <si>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</si>
  <si>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</si>
  <si>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</si>
  <si>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</si>
  <si>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</si>
  <si>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</si>
  <si>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</si>
  <si>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</si>
  <si>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</si>
  <si>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</si>
  <si>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</si>
  <si>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</si>
  <si>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</si>
  <si>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</si>
  <si>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</si>
  <si>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</si>
  <si>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</si>
  <si>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</si>
  <si>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</si>
  <si>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</si>
  <si>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</si>
  <si>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</si>
  <si>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</si>
  <si>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</si>
  <si>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</si>
  <si>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</si>
  <si>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</si>
  <si>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</si>
  <si>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</si>
  <si>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</si>
  <si>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</si>
  <si>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</si>
  <si>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</si>
  <si>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</si>
  <si>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</si>
  <si>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</si>
  <si>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</si>
  <si>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</si>
  <si>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</si>
  <si>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</si>
  <si>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</si>
  <si>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</si>
  <si>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</si>
  <si>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</si>
  <si>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</si>
  <si>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</si>
  <si>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</si>
  <si>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</si>
  <si>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</si>
  <si>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</si>
  <si>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</si>
  <si>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</si>
  <si>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</si>
  <si>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</si>
  <si>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</si>
  <si>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</si>
  <si>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</si>
  <si>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</si>
  <si>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</si>
  <si>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</si>
  <si>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</si>
  <si>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</si>
  <si>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</si>
  <si>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</si>
  <si>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</si>
  <si>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</si>
  <si>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</si>
  <si>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</si>
  <si>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</si>
  <si>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</si>
  <si>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</si>
  <si>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</si>
  <si>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</si>
  <si>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</si>
  <si>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</si>
  <si>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</si>
  <si>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</si>
  <si>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</si>
  <si>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</si>
  <si>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</si>
  <si>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</si>
  <si>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</si>
  <si>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</si>
  <si>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</si>
  <si>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</si>
  <si>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</si>
  <si>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</si>
  <si>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</si>
  <si>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</si>
  <si>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</si>
  <si>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</si>
  <si>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</si>
  <si>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</si>
  <si>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</si>
  <si>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</si>
  <si>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</si>
  <si>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</si>
  <si>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</si>
  <si>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</si>
  <si>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</si>
  <si>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</si>
  <si>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</si>
  <si>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</si>
  <si>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</si>
  <si>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</si>
  <si>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</si>
  <si>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</si>
  <si>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</si>
  <si>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</si>
  <si>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</si>
  <si>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</si>
  <si>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</si>
  <si>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</si>
  <si>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</si>
  <si>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</si>
  <si>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</si>
  <si>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</si>
  <si>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</si>
  <si>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</si>
  <si>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</si>
  <si>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</si>
  <si>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</si>
  <si>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</si>
  <si>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</si>
  <si>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</si>
  <si>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2025-11-25 10:06:14
</t>
  </si>
  <si>
    <t>PCM-20251125-00000788</t>
  </si>
  <si>
    <t xml:space="preserve">2025-11-25 09:58:53
</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</si>
  <si>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</si>
  <si>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</si>
  <si>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</si>
  <si>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</si>
  <si>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</si>
  <si>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</si>
  <si>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</si>
  <si>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</si>
  <si>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</si>
  <si>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</si>
  <si>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</si>
  <si>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</si>
  <si>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</si>
  <si>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</si>
  <si>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</si>
  <si>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</si>
  <si>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</si>
  <si>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</si>
  <si>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</si>
  <si>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NO PCM</t>
  </si>
  <si>
    <t>ETA 120 min</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</si>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</sst>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6" totalsRowShown="0" headerRowDxfId="156" dataDxfId="155" headerRowBorderDxfId="153" tableBorderDxfId="154" totalsRowBorderDxfId="152">
  <autoFilter ref="A1:CJ1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323.47702372685308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45986.425449652779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45986.425449652779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45986.425449652779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45986.425449652779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45986.425449652779</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45986.425449652779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45986.425449652779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45986.425449652779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45986.425449652779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45986.425449652779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45986.425449652779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45986.425449652779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45986.425449652779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45986.425449652779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45986.425449652779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45986.425449652779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45986.425449652779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45986.425449652779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45986.425449652779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45986.425449652779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45986.425449652779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45986.425449652779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45986.425449652779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45986.425449652779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45986.425449652779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45986.425449652779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45986.425449652779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45986.425449652779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45986.425449652779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45986.425449652779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45986.425449652779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45986.425449652779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45986.425449652779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45986.425449652779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45986.425449652779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45986.425449652779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45986.425449652779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45986.425449652779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45986.425449652779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45986.425449652779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45986.425449652779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45986.425449652779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45986.425449652779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45986.425449652779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45986.425449652779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45986.425449652779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45986.425449652779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45986.425449652779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45986.425449652779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45986.425449652779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45986.425449652779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45986.425449652779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45986.425449652779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45986.425449652779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45986.425449652779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45986.425449652779</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45986.425449652779</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45986.425449652779</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1A4C7635-99EB-45C5-B59C-403BBAFDC6A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6"/>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161.42561168981774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2.0380306712977472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v>5</v>
      </c>
      <c r="D5" s="18" t="s">
        <v>25504</v>
      </c>
      <c r="E5" s="102" t="s">
        <v>39021</v>
      </c>
      <c r="F5" s="103"/>
      <c r="G5" s="104">
        <f ca="1">IFERROR(NOW()-F5,"-")</f>
        <v>45986.425449652779</v>
      </c>
      <c r="H5" s="142" t="s">
        <v>39107</v>
      </c>
      <c r="I5" s="18" t="str">
        <f>IFERROR(VLOOKUP(D5,DB!A:F,6,0),"")</f>
        <v>Generator-SG</v>
      </c>
      <c r="J5" s="18" t="str">
        <f>IFERROR(VLOOKUP(D5,DB!A:G,7,0),"")</f>
        <v>In progress+Vandalized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39108</v>
      </c>
      <c r="B6" s="18" t="str">
        <f>IFERROR(VLOOKUP(D6,DB!A:K,11,0),"")</f>
        <v>R2</v>
      </c>
      <c r="C6" s="18">
        <v>1</v>
      </c>
      <c r="D6" s="18" t="s">
        <v>1474</v>
      </c>
      <c r="E6" s="102" t="s">
        <v>39021</v>
      </c>
      <c r="F6" s="103">
        <v>45986.42082175926</v>
      </c>
      <c r="G6" s="104">
        <f ca="1">IFERROR(NOW()-F6,"-")</f>
        <v>4.6278935187729076E-3</v>
      </c>
      <c r="H6" s="142" t="s">
        <v>39109</v>
      </c>
      <c r="I6" s="18" t="str">
        <f>IFERROR(VLOOKUP(D6,DB!A:F,6,0),"")</f>
        <v>SCECO</v>
      </c>
      <c r="J6" s="18" t="str">
        <f>IFERROR(VLOOKUP(D6,DB!A:G,7,0),"")</f>
        <v>Vandalized</v>
      </c>
      <c r="K6" s="19"/>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45986.425449652779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45986.425449652779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45986.425449652779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45986.425449652779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45986.425449652779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45986.425449652779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45986.425449652779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45986.425449652779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45986.425449652779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45986.425449652779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45986.425449652779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45986.425449652779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45986.425449652779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45986.425449652779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45986.425449652779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45986.425449652779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45986.425449652779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45986.425449652779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45986.425449652779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45986.425449652779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45986.425449652779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45986.425449652779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45986.425449652779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45986.425449652779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45986.425449652779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45986.425449652779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45986.425449652779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45986.425449652779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45986.425449652779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45986.425449652779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45986.425449652779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45986.425449652779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45986.425449652779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45986.425449652779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45986.425449652779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45986.425449652779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45986.425449652779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45986.425449652779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45986.425449652779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45986.425449652779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45986.425449652779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45986.425449652779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45986.425449652779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45986.425449652779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45986.425449652779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45986.425449652779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45986.425449652779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45986.425449652779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45986.425449652779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45986.425449652779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45986.425449652779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45986.425449652779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45986.425449652779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45986.425449652779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45986.425449652779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45986.425449652779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45986.425449652779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45986.425449652779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45986.425449652779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45986.425449652779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45986.425449652779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45986.425449652779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45986.425449652779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45986.425449652779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45986.425449652779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45986.425449652779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45986.425449652779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45986.425449652779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45986.425449652779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45986.425449652779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45986.425449652779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45986.425449652779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45986.425449652779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45986.425449652779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45986.425449652779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45986.425449652779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45986.425449652779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45986.425449652779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45986.425449652779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45986.425449652779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45986.425449652779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45986.425449652779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45986.425449652779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45986.425449652779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45986.425449652779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45986.425449652779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45986.425449652779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45986.425449652779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45986.425449652779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45986.425449652779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45986.425449652779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45986.425449652779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45986.425449652779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45986.425449652779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45986.425449652779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45986.425449652779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45986.425449652779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45986.425449652779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45986.425449652779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45986.425449652779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45986.425449652779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45986.425449652779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45986.425449652779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45986.425449652779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45986.425449652779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45986.425449652779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45986.425449652779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45986.425449652779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45986.425449652779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45986.425449652779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45986.425449652779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45986.425449652779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45986.425449652779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45986.425449652779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45986.425449652779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45986.425449652779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45986.425449652779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45986.425449652779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45986.425449652779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45986.425449652779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sheetData>
  <dataValidations count="2">
    <dataValidation allowBlank="1" showInputMessage="1" showErrorMessage="1" sqref="E1" xr:uid="{4D935161-CDD3-4592-B877-3FB59C99E142}"/>
    <dataValidation type="list" allowBlank="1" showInputMessage="1" showErrorMessage="1" sqref="E3:E1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45986.425449652779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45986.425449652779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45986.425449652779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45986.425449652779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45986.425449652779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45986.425449652779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45986.425449652779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45986.425449652779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45986.425449652779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45986.425449652779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45986.425449652779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45986.425449652779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45986.425449652779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45986.425449652779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45986.425449652779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45986.425449652779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45986.425449652779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45986.425449652779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45986.425449652779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45986.425449652779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45986.425449652779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45986.425449652779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45986.425449652779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45986.425449652779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45986.425449652779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45986.425449652779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45986.425449652779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45986.425449652779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45986.425449652779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45986.425449652779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45986.425449652779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45986.425449652779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45986.425449652779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45986.425449652779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45986.425449652779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45986.425449652779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45986.425449652779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45986.425449652779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45986.425449652779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45986.425449652779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45986.425449652779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45986.425449652779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45986.425449652779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45986.425449652779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45986.425449652779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45986.425449652779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45986.425449652779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45986.425449652779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45986.425449652779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45986.425449652779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45986.425449652779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45986.425449652779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45986.425449652779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45986.425449652779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45986.425449652779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45986.425449652779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45986.425449652779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45986.425449652779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45986.425449652779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45986.425449652779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45986.425449652779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45986.425449652779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45986.425449652779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45986.425449652779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45986.425449652779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45986.425449652779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45986.425449652779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45986.425449652779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45986.425449652779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45986.425449652779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45986.425449652779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45986.425449652779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45986.425449652779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45986.425449652779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45986.425449652779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45986.425449652779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45986.425449652779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45986.425449652779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45986.425449652779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45986.425449652779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45986.425449652779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45986.425449652779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45986.425449652779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45986.425449652779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45986.425449652779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45986.425449652779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45986.425449652779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45986.425449652779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45986.425449652779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45986.425449652779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45986.425449652779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45986.425449652779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45986.425449652779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45986.425449652779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45986.425449652779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45986.425449652779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45986.425449652779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45986.425449652779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45986.425449652779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45986.425449652779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45986.425449652779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45986.425449652779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45986.425449652779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45986.425449652779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45986.425449652779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45986.425449652779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45986.425449652779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45986.425449652779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45986.425449652779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45986.425449652779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45986.425449652779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45986.425449652779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45986.425449652779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45986.425449652779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45986.425449652779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45986.425449652779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45986.425449652779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45986.425449652779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45986.425449652779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45986.425449652779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45986.425449652779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45986.425449652779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45986.425449652779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45986.425449652779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45986.425449652779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45986.425449652779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45986.425449652779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45986.425449652779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45986.425449652779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45986.425449652779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45986.425449652779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45986.425449652779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45986.425449652779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45986.425449652779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45986.425449652779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45986.425449652779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45986.425449652779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45986.425449652779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45986.425449652779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45986.425449652779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45986.425449652779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45986.425449652779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45986.425449652779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45986.425449652779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45986.425449652779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45986.425449652779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45986.425449652779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45986.425449652779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45986.425449652779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45986.425449652779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45986.425449652779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45986.425449652779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45986.425449652779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45986.425449652779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45986.425449652779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45986.425449652779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45986.425449652779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45986.425449652779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45986.425449652779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45986.425449652779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45986.425449652779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45986.425449652779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45986.425449652779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45986.425449652779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45986.425449652779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45986.425449652779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45986.425449652779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45986.425449652779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45986.425449652779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45986.425449652779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45986.425449652779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45986.425449652779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45986.425449652779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45986.425449652779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45986.425449652779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45986.425449652779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45986.425449652779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45986.425449652779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45986.425449652779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45986.425449652779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45986.425449652779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45986.425449652779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45986.425449652779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45986.425449652779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45986.425449652779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45986.425449652779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45986.425449652779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45986.425449652779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45986.425449652779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45986.425449652779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45986.425449652779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45986.425449652779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45986.425449652779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45986.425449652779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45986.425449652779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45986.425449652779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45986.425449652779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45986.425449652779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45986.425449652779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45986.425449652779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45986.425449652779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45986.425449652779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45986.425449652779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45986.425449652779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45986.425449652779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45986.425449652779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45986.425449652779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45986.425449652779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45986.425449652779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45986.425449652779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45986.425449652779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45986.425449652779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45986.425449652779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45986.425449652779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45986.425449652779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45986.425449652779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45986.425449652779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45986.425449652779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45986.425449652779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45986.425449652779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45986.425449652779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45986.425449652779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45986.425449652779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45986.425449652779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45986.425449652779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45986.425449652779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45986.425449652779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45986.425449652779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45986.425449652779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45986.425449652779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45986.425449652779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45986.425449652779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45986.425449652779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45986.425449652779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45986.425449652779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45986.425449652779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45986.425449652779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45986.425449652779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45986.425449652779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45986.425449652779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45986.425449652779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45986.425449652779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45986.425449652779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45986.425449652779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45986.425449652779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45986.425449652779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45986.425449652779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45986.425449652779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45986.425449652779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45986.425449652779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45986.425449652779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45986.425449652779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45986.425449652779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45986.425449652779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45986.425449652779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45986.425449652779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45986.425449652779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45986.425449652779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45986.425449652779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45986.425449652779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45986.425449652779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45986.425449652779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45986.425449652779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45986.425449652779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45986.425449652779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45986.425449652779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45986.425449652779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45986.425449652779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45986.425449652779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45986.425449652779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45986.425449652779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45986.425449652779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45986.425449652779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45986.425449652779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45986.425449652779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45986.425449652779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45986.425449652779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45986.425449652779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45986.425449652779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45986.425449652779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45986.425449652779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45986.425449652779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45986.425449652779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45986.425449652779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45986.425449652779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45986.425449652779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45986.425449652779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45986.425449652779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45986.425449652779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45986.425449652779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45986.425449652779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45986.425449652779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45986.425449652779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45986.425449652779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45986.425449652779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45986.425449652779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45986.425449652779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45986.425449652779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45986.425449652779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45986.425449652779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45986.425449652779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45986.425449652779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45986.425449652779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45986.425449652779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45986.425449652779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45986.425449652779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45986.425449652779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45986.425449652779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45986.425449652779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45986.425449652779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45986.425449652779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45986.425449652779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45986.425449652779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45986.425449652779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45986.425449652779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45986.425449652779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45986.425449652779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45986.425449652779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45986.425449652779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45986.425449652779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45986.425449652779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45986.425449652779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45986.425449652779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45986.425449652779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45986.425449652779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45986.425449652779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45986.425449652779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45986.425449652779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45986.425449652779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45986.425449652779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45986.425449652779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45986.425449652779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45986.425449652779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45986.425449652779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45986.425449652779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45986.425449652779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45986.425449652779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45986.425449652779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45986.425449652779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45986.425449652779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45986.425449652779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45986.425449652779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45986.425449652779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45986.425449652779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45986.425449652779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45986.425449652779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45986.425449652779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45986.425449652779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45986.425449652779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45986.425449652779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45986.425449652779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45986.425449652779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45986.425449652779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45986.425449652779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45986.425449652779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45986.425449652779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45986.425449652779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45986.425449652779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45986.425449652779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45986.425449652779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45986.425449652779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45986.425449652779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45986.425449652779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45986.425449652779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45986.425449652779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45986.425449652779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45986.425449652779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45986.425449652779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45986.425449652779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45986.425449652779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45986.425449652779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45986.425449652779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45986.425449652779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45986.425449652779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45986.425449652779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45986.425449652779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45986.425449652779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45986.425449652779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45986.425449652779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45986.425449652779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45986.425449652779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45986.425449652779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45986.425449652779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45986.425449652779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45986.425449652779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45986.425449652779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45986.425449652779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45986.425449652779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45986.425449652779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45986.425449652779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45986.425449652779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45986.425449652779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45986.425449652779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45986.425449652779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45986.425449652779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45986.425449652779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45986.425449652779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45986.425449652779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45986.425449652779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45986.425449652779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45986.425449652779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45986.425449652779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45986.425449652779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45986.425449652779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45986.425449652779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45986.425449652779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45986.425449652779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45986.425449652779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45986.425449652779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45986.425449652779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45986.425449652779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45986.425449652779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45986.425449652779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45986.425449652779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45986.425449652779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45986.425449652779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45986.425449652779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45986.425449652779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45986.425449652779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45986.425449652779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45986.425449652779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45986.425449652779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45986.425449652779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45986.425449652779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45986.425449652779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45986.425449652779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45986.425449652779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45986.425449652779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45986.425449652779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45986.425449652779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45986.425449652779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45986.425449652779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45986.425449652779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45986.425449652779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45986.425449652779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45986.425449652779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45986.425449652779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45986.425449652779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45986.425449652779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45986.425449652779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45986.425449652779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45986.425449652779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45986.425449652779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45986.425449652779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45986.425449652779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45986.425449652779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45986.425449652779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45986.425449652779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45986.425449652779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45986.425449652779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45986.425449652779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45986.425449652779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45986.425449652779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45986.425449652779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45986.425449652779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45986.425449652779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45986.425449652779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45986.425449652779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45986.425449652779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45986.425449652779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45986.425449652779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45986.425449652779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45986.425449652779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45986.425449652779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45986.425449652779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45986.425449652779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45986.425449652779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45986.425449652779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45986.425449652779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45986.425449652779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45986.425449652779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45986.425449652779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45986.425449652779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45986.425449652779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45986.425449652779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45986.425449652779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45986.425449652779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45986.425449652779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45986.425449652779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45986.425449652779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45986.425449652779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45986.425449652779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45986.425449652779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45986.425449652779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45986.425449652779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45986.425449652779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45986.425449652779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45986.425449652779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45986.425449652779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45986.425449652779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45986.425449652779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45986.425449652779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45986.425449652779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45986.425449652779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45986.425449652779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45986.425449652779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45986.425449652779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45986.425449652779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45986.425449652779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45986.425449652779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45986.425449652779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45986.425449652779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45986.425449652779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45986.425449652779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45986.425449652779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45986.425449652779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45986.425449652779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45986.425449652779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45986.425449652779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45986.425449652779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45986.425449652779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45986.425449652779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45986.425449652779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45986.425449652779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45986.425449652779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45986.425449652779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45986.425449652779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45986.425449652779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45986.425449652779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45986.425449652779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45986.425449652779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45986.425449652779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45986.425449652779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45986.425449652779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45986.425449652779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45986.425449652779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45986.425449652779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45986.425449652779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45986.425449652779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45986.425449652779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45986.425449652779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45986.425449652779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45986.425449652779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45986.425449652779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45986.425449652779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45986.425449652779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45986.425449652779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45986.425449652779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45986.425449652779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45986.425449652779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45986.425449652779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45986.425449652779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45986.425449652779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45986.425449652779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45986.425449652779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45986.425449652779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45986.425449652779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45986.425449652779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45986.425449652779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45986.425449652779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45986.425449652779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45986.425449652779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45986.425449652779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45986.425449652779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45986.425449652779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45986.425449652779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45986.425449652779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45986.425449652779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45986.425449652779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45986.425449652779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45986.425449652779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45986.425449652779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45986.425449652779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45986.425449652779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45986.425449652779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45986.425449652779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45986.425449652779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45986.425449652779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45986.425449652779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45986.425449652779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45986.425449652779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45986.425449652779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45986.425449652779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45986.425449652779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45986.425449652779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45986.425449652779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45986.425449652779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45986.425449652779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45986.425449652779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45986.425449652779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45986.425449652779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45986.425449652779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45986.425449652779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45986.425449652779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45986.425449652779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45986.425449652779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45986.425449652779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45986.425449652779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45986.425449652779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45986.425449652779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45986.425449652779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45986.425449652779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45986.425449652779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45986.425449652779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45986.425449652779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45986.425449652779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45986.425449652779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45986.425449652779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45986.425449652779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45986.425449652779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45986.425449652779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45986.425449652779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45986.425449652779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45986.425449652779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45986.425449652779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45986.425449652779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45986.425449652779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45986.425449652779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45986.425449652779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45986.425449652779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45986.425449652779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45986.425449652779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45986.425449652779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45986.425449652779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45986.425449652779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45986.425449652779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45986.425449652779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45986.425449652779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45986.425449652779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45986.425449652779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45986.425449652779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45986.425449652779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45986.425449652779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45986.425449652779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45986.425449652779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45986.425449652779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45986.425449652779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45986.425449652779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45986.425449652779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45986.425449652779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45986.425449652779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45986.425449652779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45986.425449652779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45986.425449652779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45986.425449652779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45986.425449652779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45986.425449652779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45986.425449652779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45986.425449652779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45986.425449652779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45986.425449652779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45986.425449652779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45986.425449652779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45986.425449652779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45986.425449652779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45986.425449652779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45986.425449652779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45986.425449652779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45986.425449652779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45986.425449652779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45986.425449652779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45986.425449652779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45986.425449652779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45986.425449652779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45986.425449652779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45986.425449652779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45986.425449652779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45986.425449652779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45986.425449652779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45986.425449652779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45986.425449652779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45986.425449652779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45986.425449652779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45986.425449652779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45986.425449652779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45986.425449652779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45986.425449652779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45986.425449652779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45986.425449652779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45986.425449652779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45986.425449652779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45986.425449652779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45986.425449652779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45986.425449652779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45986.425449652779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45986.425449652779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45986.425449652779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45986.425449652779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45986.425449652779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45986.425449652779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45986.425449652779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45986.425449652779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45986.425449652779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45986.425449652779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45986.425449652779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45986.425449652779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45986.425449652779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45986.425449652779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45986.425449652779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45986.425449652779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45986.425449652779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45986.425449652779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45986.425449652779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45986.425449652779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45986.425449652779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45986.425449652779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45986.425449652779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45986.425449652779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45986.425449652779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45986.425449652779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45986.425449652779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45986.425449652779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45986.425449652779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45986.425449652779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45986.425449652779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45986.425449652779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45986.425449652779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45986.425449652779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45986.425449652779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45986.425449652779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45986.425449652779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45986.425449652779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45986.425449652779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45986.425449652779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45986.425449652779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45986.425449652779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45986.425449652779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45986.425449652779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45986.425449652779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45986.425449652779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45986.425449652779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45986.425449652779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45986.425449652779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45986.425449652779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45986.425449652779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45986.425449652779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45986.425449652779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45986.425449652779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45986.425449652779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45986.425449652779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45986.425449652779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45986.425449652779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45986.425449652779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45986.425449652779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45986.425449652779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45986.425449652779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45986.425449652779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45986.425449652779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45986.425449652779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45986.425449652779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45986.425449652779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45986.425449652779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45986.425449652779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45986.425449652779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45986.425449652779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45986.425449652779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45986.425449652779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45986.425449652779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45986.425449652779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45986.425449652779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45986.425449652779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45986.425449652779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45986.425449652779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45986.425449652779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45986.425449652779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45986.425449652779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45986.425449652779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45986.425449652779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45986.425449652779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45986.425449652779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45986.425449652779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45986.425449652779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45986.425449652779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45986.425449652779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45986.425449652779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45986.425449652779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45986.425449652779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45986.425449652779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45986.425449652779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45986.425449652779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45986.425449652779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45986.425449652779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45986.425449652779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45986.425449652779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45986.425449652779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45986.425449652779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45986.425449652779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45986.425449652779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45986.425449652779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45986.425449652779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45986.425449652779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45986.425449652779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45986.425449652779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45986.425449652779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45986.425449652779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45986.425449652779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45986.425449652779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45986.425449652779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45986.425449652779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45986.425449652779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45986.425449652779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45986.425449652779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45986.425449652779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45986.425449652779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45986.425449652779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45986.425449652779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45986.425449652779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45986.425449652779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45986.425449652779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45986.425449652779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45986.425449652779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45986.425449652779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45986.425449652779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45986.425449652779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45986.425449652779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45986.425449652779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45986.425449652779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45986.425449652779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45986.425449652779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45986.425449652779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45986.425449652779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45986.425449652779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45986.425449652779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45986.425449652779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45986.425449652779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45986.425449652779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45986.425449652779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45986.425449652779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45986.425449652779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45986.425449652779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45986.425449652779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45986.425449652779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45986.425449652779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45986.425449652779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45986.425449652779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45986.425449652779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45986.425449652779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45986.425449652779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45986.425449652779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45986.425449652779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45986.425449652779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45986.425449652779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45986.425449652779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45986.425449652779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45986.425449652779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45986.425449652779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45986.425449652779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45986.425449652779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45986.425449652779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45986.425449652779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45986.425449652779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45986.425449652779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45986.425449652779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45986.425449652779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45986.425449652779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45986.425449652779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45986.425449652779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45986.425449652779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45986.425449652779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45986.425449652779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45986.425449652779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45986.425449652779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45986.425449652779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45986.425449652779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45986.425449652779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45986.425449652779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45986.425449652779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45986.425449652779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45986.425449652779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45986.425449652779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45986.425449652779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45986.425449652779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45986.425449652779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45986.425449652779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45986.425449652779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45986.425449652779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45986.425449652779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45986.425449652779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45986.425449652779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45986.425449652779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45986.425449652779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45986.425449652779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45986.425449652779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45986.425449652779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45986.425449652779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45986.425449652779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45986.425449652779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45986.425449652779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45986.425449652779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45986.425449652779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45986.425449652779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45986.425449652779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45986.425449652779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45986.425449652779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45986.425449652779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45986.425449652779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45986.425449652779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45986.425449652779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45986.425449652779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45986.425449652779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45986.425449652779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45986.425449652779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45986.425449652779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45986.425449652779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45986.425449652779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45986.425449652779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45986.425449652779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45986.425449652779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45986.425449652779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45986.425449652779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45986.425449652779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45986.425449652779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45986.425449652779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45986.425449652779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45986.425449652779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45986.425449652779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45986.425449652779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45986.425449652779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45986.425449652779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45986.425449652779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45986.425449652779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45986.425449652779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45986.425449652779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45986.425449652779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45986.425449652779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45986.425449652779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45986.425449652779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45986.425449652779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45986.425449652779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45986.425449652779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45986.425449652779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45986.425449652779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45986.425449652779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45986.425449652779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45986.425449652779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45986.425449652779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45986.425449652779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45986.425449652779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45986.425449652779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45986.425449652779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45986.425449652779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45986.425449652779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45986.425449652779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45986.425449652779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45986.425449652779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45986.425449652779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45986.425449652779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45986.425449652779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45986.425449652779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45986.425449652779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45986.425449652779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45986.425449652779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45986.425449652779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45986.425449652779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45986.425449652779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45986.425449652779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45986.425449652779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45986.425449652779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45986.425449652779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45986.425449652779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45986.425449652779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45986.425449652779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45986.425449652779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45986.425449652779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45986.425449652779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A7" sqref="A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282.94473206018301</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5</v>
      </c>
      <c r="D3" s="91" t="s">
        <v>29494</v>
      </c>
      <c r="E3" s="94" t="s">
        <v>39021</v>
      </c>
      <c r="F3" s="95">
        <v>45986.372442129628</v>
      </c>
      <c r="G3" s="96">
        <f t="shared" ref="G3:G64" ca="1" si="0">IFERROR(NOW()-F3,"")</f>
        <v>5.3007523150881752E-2</v>
      </c>
      <c r="H3" s="95">
        <v>45986.361284722225</v>
      </c>
      <c r="I3" s="113" t="str">
        <f>IFERROR(VLOOKUP(D3,DB!A:F,6,0),"")</f>
        <v>SCECO</v>
      </c>
      <c r="J3" s="113" t="str">
        <f>IFERROR(VLOOKUP(D3,DB!A:G,7,0),"")</f>
        <v>Weak</v>
      </c>
      <c r="K3" s="97" t="s">
        <v>39113</v>
      </c>
      <c r="L3" s="91" t="str">
        <f>IFERROR(VLOOKUP(D3,DB!A:I,9,0),"")</f>
        <v>Latis</v>
      </c>
    </row>
    <row r="4" spans="1:16" ht="15" customHeight="1">
      <c r="A4" s="113" t="s">
        <v>39114</v>
      </c>
      <c r="B4" s="113" t="str">
        <f>IFERROR(VLOOKUP(D4,DB!A:K,11,0),"")</f>
        <v>R4</v>
      </c>
      <c r="C4" s="93">
        <v>4</v>
      </c>
      <c r="D4" s="91" t="s">
        <v>30486</v>
      </c>
      <c r="E4" s="94" t="s">
        <v>39021</v>
      </c>
      <c r="F4" s="95">
        <v>45986.378113425926</v>
      </c>
      <c r="G4" s="96">
        <f t="shared" ca="1" si="0"/>
        <v>4.7336226853076369E-2</v>
      </c>
      <c r="H4" s="95">
        <v>45986.372071759259</v>
      </c>
      <c r="I4" s="113" t="str">
        <f>IFERROR(VLOOKUP(D4,DB!A:F,6,0),"")</f>
        <v>SCECO</v>
      </c>
      <c r="J4" s="113" t="str">
        <f>IFERROR(VLOOKUP(D4,DB!A:G,7,0),"")</f>
        <v>Vandalized</v>
      </c>
      <c r="K4" s="97" t="s">
        <v>39115</v>
      </c>
      <c r="L4" s="91" t="str">
        <f>IFERROR(VLOOKUP(D4,DB!A:I,9,0),"")</f>
        <v>Latis</v>
      </c>
    </row>
    <row r="5" spans="1:16" ht="15" customHeight="1">
      <c r="A5" s="113"/>
      <c r="B5" s="113" t="str">
        <f>IFERROR(VLOOKUP(D5,DB!A:K,11,0),"")</f>
        <v/>
      </c>
      <c r="C5" s="93"/>
      <c r="D5" s="91"/>
      <c r="E5" s="94"/>
      <c r="F5" s="95"/>
      <c r="G5" s="96">
        <f t="shared" ca="1" si="0"/>
        <v>45986.425449652779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45986.425449652779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45986.425449652779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45986.425449652779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45986.425449652779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45986.425449652779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45986.425449652779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45986.425449652779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45986.425449652779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45986.425449652779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45986.425449652779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45986.425449652779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45986.425449652779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45986.425449652779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45986.425449652779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45986.425449652779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45986.425449652779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45986.425449652779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45986.425449652779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45986.425449652779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45986.425449652779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45986.425449652779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45986.425449652779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45986.425449652779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45986.425449652779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45986.425449652779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45986.425449652779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45986.425449652779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45986.425449652779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45986.425449652779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45986.425449652779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45986.425449652779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45986.425449652779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45986.425449652779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45986.425449652779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45986.425449652779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45986.425449652779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45986.425449652779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45986.425449652779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45986.425449652779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45986.425449652779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45986.425449652779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45986.425449652779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45986.425449652779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45986.425449652779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45986.425449652779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45986.425449652779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45986.425449652779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45986.425449652779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45986.425449652779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45986.425449652779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45986.425449652779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45986.425449652779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45986.425449652779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45986.425449652779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45986.425449652779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45986.425449652779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45986.425449652779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45986.425449652779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45986.425449652779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45986.425449652779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45986.425449652779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45986.425449652779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45986.425449652779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45986.425449652779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45986.425449652779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45986.425449652779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45986.425449652779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45986.425449652779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45986.425449652779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45986.425449652779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45986.425449652779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45986.425449652779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45986.425449652779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45986.425449652779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45986.425449652779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45986.425449652779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45986.425449652779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45986.425449652779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45986.425449652779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45986.425449652779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45986.425449652779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45986.425449652779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45986.425449652779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45986.425449652779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45986.425449652779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45986.425449652779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45986.425449652779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45986.425449652779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45986.425449652779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45986.425449652779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45986.425449652779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45986.425449652779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45986.425449652779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45986.425449652779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45986.425449652779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45986.425449652779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45986.425449652779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45986.425449652779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45986.425449652779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45986.425449652779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45986.425449652779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45986.425449652779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45986.425449652779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45986.425449652779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45986.425449652779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45986.425449652779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45986.425449652779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45986.425449652779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45986.425449652779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45986.425449652779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45986.425449652779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45986.425449652779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45986.425449652779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45986.425449652779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45986.425449652779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45986.425449652779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45986.425449652779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45986.425449652779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45986.425449652779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45986.425449652779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45986.425449652779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45986.425449652779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45986.425449652779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45986.425449652779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45986.425449652779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45986.425449652779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45986.425449652779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45986.425449652779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45986.425449652779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45986.425449652779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45986.425449652779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45986.425449652779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45986.425449652779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45986.425449652779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45986.425449652779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45986.425449652779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45986.425449652779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45986.425449652779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45986.425449652779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45986.425449652779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45986.425449652779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45986.425449652779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45986.425449652779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45986.425449652779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45986.425449652779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45986.425449652779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45986.425449652779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45986.425449652779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45986.425449652779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45986.425449652779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45986.425449652779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45986.425449652779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45986.425449652779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45986.425449652779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45986.425449652779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45986.425449652779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45986.425449652779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45986.425449652779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45986.425449652779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45986.425449652779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45986.425449652779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45986.425449652779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45986.425449652779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45986.425449652779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45986.425449652779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45986.425449652779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45986.425449652779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45986.425449652779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45986.425449652779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45986.425449652779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45986.425449652779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45986.425449652779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45986.425449652779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45986.425449652779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45986.425449652779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45986.425449652779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45986.425449652779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45986.425449652779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45986.425449652779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45986.425449652779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45986.425449652779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45986.425449652779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45986.425449652779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45986.425449652779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45986.425449652779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45986.425449652779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45986.425449652779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45986.425449652779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45986.425449652779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45986.425449652779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45986.425449652779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45986.425449652779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45986.425449652779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45986.425449652779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45986.425449652779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45986.425449652779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45986.425449652779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45986.425449652779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45986.425449652779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45986.425449652779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45986.425449652779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45986.425449652779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45986.425449652779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45986.425449652779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45986.425449652779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45986.425449652779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45986.425449652779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45986.425449652779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45986.425449652779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45986.425449652779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45986.425449652779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45986.425449652779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45986.425449652779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45986.425449652779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45986.425449652779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45986.425449652779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45986.425449652779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45986.425449652779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45986.425449652779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45986.425449652779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45986.425449652779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45986.425449652779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45986.425449652779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45986.425449652779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45986.425449652779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45986.425449652779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45986.425449652779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45986.425449652779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45986.425449652779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45986.425449652779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45986.425449652779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45986.425449652779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45986.425449652779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45986.425449652779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45986.425449652779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45986.425449652779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45986.425449652779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45986.425449652779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45986.425449652779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45986.425449652779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45986.425449652779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45986.425449652779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45986.425449652779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45986.425449652779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45986.425449652779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45986.425449652779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45986.425449652779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45986.425449652779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45986.425449652779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45986.425449652779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45986.425449652779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45986.425449652779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45986.425449652779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45986.425449652779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45986.425449652779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45986.425449652779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45986.425449652779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45986.425449652779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45986.425449652779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45986.425449652779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45986.425449652779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45986.425449652779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45986.425449652779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45986.425449652779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45986.425449652779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45986.425449652779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45986.425449652779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45986.425449652779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45986.425449652779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45986.425449652779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45986.425449652779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45986.425449652779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45986.425449652779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45986.425449652779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45986.425449652779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45986.425449652779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45986.425449652779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45986.425449652779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45986.425449652779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45986.425449652779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45986.425449652779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45986.425449652779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45986.425449652779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45986.425449652779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45986.425449652779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45986.425449652779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45986.425449652779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45986.425449652779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45986.425449652779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45986.425449652779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45986.425449652779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45986.425449652779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45986.425449652779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45986.425449652779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45986.425449652779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45986.425449652779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45986.425449652779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45986.425449652779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45986.425449652779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45986.425449652779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45986.425449652779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45986.425449652779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45986.425449652779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45986.425449652779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45986.425449652779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45986.425449652779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45986.425449652779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45986.425449652779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45986.425449652779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45986.425449652779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45986.425449652779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45986.425449652779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45986.425449652779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45986.425449652779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45986.425449652779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45986.425449652779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45986.425449652779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45986.425449652779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45986.425449652779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45986.425449652779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45986.425449652779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45986.425449652779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45986.425449652779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45986.425449652779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45986.425449652779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45986.425449652779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45986.425449652779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45986.425449652779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45986.425449652779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45986.425449652779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45986.425449652779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45986.425449652779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45986.425449652779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45986.425449652779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45986.425449652779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45986.425449652779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45986.425449652779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45986.425449652779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45986.425449652779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45986.425449652779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45986.425449652779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45986.425449652779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45986.425449652779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45986.425449652779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45986.425449652779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45986.425449652779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45986.425449652779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45986.425449652779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45986.425449652779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45986.425449652779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45986.425449652779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45986.425449652779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45986.425449652779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45986.425449652779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45986.425449652779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45986.425449652779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45986.425449652779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45986.425449652779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45986.425449652779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45986.425449652779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45986.425449652779</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94.593389467590896</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60.236572337962571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37.764338541666802</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5.0521510416656383</v>
      </c>
      <c r="H5" s="122">
        <v>45981.360798611109</v>
      </c>
      <c r="I5" s="109" t="str">
        <f>IFERROR(VLOOKUP(D5,DB!A:F,6,0),"")</f>
        <v>SCECO</v>
      </c>
      <c r="J5" s="109" t="str">
        <f>IFERROR(VLOOKUP(D5,DB!A:G,7,0),"")</f>
        <v>Dead</v>
      </c>
      <c r="K5" s="109" t="s">
        <v>39123</v>
      </c>
      <c r="L5" s="109" t="str">
        <f>IFERROR(VLOOKUP(D5,DB!A:I,9,0),"")</f>
        <v>Latis</v>
      </c>
    </row>
    <row r="6" spans="1:13">
      <c r="A6" s="109" t="s">
        <v>39124</v>
      </c>
      <c r="B6" s="109" t="str">
        <f>IFERROR(VLOOKUP(D6,DB!A:K,11,0),"")</f>
        <v>R5</v>
      </c>
      <c r="C6" s="109">
        <v>1</v>
      </c>
      <c r="D6" s="109" t="s">
        <v>35154</v>
      </c>
      <c r="E6" s="109" t="s">
        <v>39021</v>
      </c>
      <c r="F6" s="122">
        <v>45986.359537037039</v>
      </c>
      <c r="G6" s="111">
        <f ca="1">IFERROR(NOW()-F6,"")</f>
        <v>6.5912615740671754E-2</v>
      </c>
      <c r="H6" s="122">
        <v>45986.353576388887</v>
      </c>
      <c r="I6" s="109" t="str">
        <f>IFERROR(VLOOKUP(D6,DB!A:F,6,0),"")</f>
        <v>Generator-SG</v>
      </c>
      <c r="J6" s="109" t="str">
        <f>IFERROR(VLOOKUP(D6,DB!A:G,7,0),"")</f>
        <v>Dead</v>
      </c>
      <c r="K6" s="109" t="s">
        <v>39125</v>
      </c>
      <c r="L6" s="109" t="str">
        <f>IFERROR(VLOOKUP(D6,DB!A:I,9,0),"")</f>
        <v>Latis</v>
      </c>
    </row>
    <row r="7" spans="1:13">
      <c r="A7" s="109" t="s">
        <v>39126</v>
      </c>
      <c r="B7" s="109" t="str">
        <f>IFERROR(VLOOKUP(D7,DB!A:K,11,0),"")</f>
        <v>R5</v>
      </c>
      <c r="C7" s="109">
        <v>1</v>
      </c>
      <c r="D7" s="109" t="s">
        <v>38248</v>
      </c>
      <c r="E7" s="109" t="s">
        <v>39021</v>
      </c>
      <c r="F7" s="122">
        <v>45986.391886574071</v>
      </c>
      <c r="G7" s="111">
        <f ca="1">IFERROR(NOW()-F7,"")</f>
        <v>3.3563078708539251E-2</v>
      </c>
      <c r="H7" s="122">
        <v>45986.386099537034</v>
      </c>
      <c r="I7" s="109" t="str">
        <f>IFERROR(VLOOKUP(D7,DB!A:F,6,0),"")</f>
        <v>SCECO</v>
      </c>
      <c r="J7" s="109" t="str">
        <f>IFERROR(VLOOKUP(D7,DB!A:G,7,0),"")</f>
        <v>Haj Removal</v>
      </c>
      <c r="K7" s="109" t="s">
        <v>39127</v>
      </c>
      <c r="L7" s="109" t="str">
        <f>IFERROR(VLOOKUP(D7,DB!A:I,9,0),"")</f>
        <v>Latis</v>
      </c>
    </row>
    <row r="8" spans="1:13">
      <c r="A8" s="109" t="s">
        <v>39128</v>
      </c>
      <c r="B8" s="109" t="str">
        <f>IFERROR(VLOOKUP(D8,DB!A:K,11,0),"")</f>
        <v>R5</v>
      </c>
      <c r="C8" s="109">
        <v>2</v>
      </c>
      <c r="D8" s="109" t="s">
        <v>38236</v>
      </c>
      <c r="E8" s="109" t="s">
        <v>39100</v>
      </c>
      <c r="F8" s="122">
        <v>45986.401319444441</v>
      </c>
      <c r="G8" s="111">
        <f ca="1">IFERROR(NOW()-F8,"")</f>
        <v>2.4130208337737713E-2</v>
      </c>
      <c r="H8" s="122">
        <v>45986.390798611108</v>
      </c>
      <c r="I8" s="109" t="str">
        <f>IFERROR(VLOOKUP(D8,DB!A:F,6,0),"")</f>
        <v>SCECO</v>
      </c>
      <c r="J8" s="109" t="str">
        <f>IFERROR(VLOOKUP(D8,DB!A:G,7,0),"")</f>
        <v>Haj Removal</v>
      </c>
      <c r="K8" s="109" t="s">
        <v>39127</v>
      </c>
      <c r="L8" s="109" t="str">
        <f>IFERROR(VLOOKUP(D8,DB!A:I,9,0),"")</f>
        <v>Latis</v>
      </c>
    </row>
    <row r="9" spans="1:13">
      <c r="A9" s="109"/>
      <c r="B9" s="109" t="str">
        <f>IFERROR(VLOOKUP(D9,DB!A:K,11,0),"")</f>
        <v/>
      </c>
      <c r="C9" s="109"/>
      <c r="D9"/>
      <c r="E9" s="109"/>
      <c r="F9" s="109"/>
      <c r="G9" s="111">
        <f ca="1">IFERROR(NOW()-F9,"")</f>
        <v>45986.425449652779</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45986.425449652779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45986.425449652779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45986.425449652779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45986.425449652779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45986.425449652779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45986.425449652779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45986.425449652779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45986.425449652779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45986.425449652779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45986.425449652779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45986.425449652779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45986.425449652779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45986.425449652779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45986.425449652779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45986.425449652779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45986.425449652779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45986.425449652779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45986.425449652779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45986.425449652779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45986.425449652779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45986.425449652779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45986.425449652779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45986.425449652779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45986.425449652779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45986.425449652779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45986.425449652779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45986.425449652779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45986.425449652779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45986.425449652779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45986.425449652779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45986.425449652779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45986.425449652779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45986.425449652779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45986.425449652779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45986.425449652779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45986.425449652779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45986.425449652779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45986.425449652779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tr">
        <f>IFERROR(VLOOKUP(D2,DB!A:K,11,0),"")</f>
        <v>R6</v>
      </c>
      <c r="C2" s="138">
        <v>2</v>
      </c>
      <c r="D2" s="137" t="s">
        <v>30160</v>
      </c>
      <c r="E2" s="109" t="s">
        <v>39021</v>
      </c>
      <c r="F2" s="139"/>
      <c r="G2" s="75">
        <f ca="1">IFERROR(NOW()-F2,"-")</f>
        <v>45986.425449652779</v>
      </c>
      <c r="H2" s="139"/>
      <c r="I2" s="137" t="str">
        <f>IFERROR(VLOOKUP(D2,DB!A:F,6,0),"")</f>
        <v>SCECO</v>
      </c>
      <c r="J2" s="137" t="str">
        <f>IFERROR(VLOOKUP(D2,DB!A:G,7,0),"")</f>
        <v>Vandalized</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39131</v>
      </c>
      <c r="B3" s="137" t="str">
        <f>IFERROR(VLOOKUP(D3,DB!A:K,11,0),"")</f>
        <v>R6</v>
      </c>
      <c r="C3" s="138">
        <v>1</v>
      </c>
      <c r="D3" s="137" t="s">
        <v>34952</v>
      </c>
      <c r="E3" s="109" t="s">
        <v>39021</v>
      </c>
      <c r="F3" s="139">
        <v>45986.407465277778</v>
      </c>
      <c r="G3" s="75">
        <f ca="1">IFERROR(NOW()-F3,"-")</f>
        <v>1.7984375001105946E-2</v>
      </c>
      <c r="H3" s="139">
        <v>45986.413414351853</v>
      </c>
      <c r="I3" s="137" t="str">
        <f>IFERROR(VLOOKUP(D3,DB!A:F,6,0),"")</f>
        <v>SCECO</v>
      </c>
      <c r="J3" s="137" t="str">
        <f>IFERROR(VLOOKUP(D3,DB!A:G,7,0),"")</f>
        <v>Good</v>
      </c>
      <c r="K3" s="140" t="s">
        <v>39132</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45986.425449652779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45986.425449652779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45986.425449652779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45986.425449652779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45986.425449652779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45986.425449652779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45986.425449652779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45986.425449652779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45986.425449652779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45986.425449652779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45986.425449652779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45986.425449652779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45986.425449652779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45986.425449652779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45986.425449652779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45986.425449652779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45986.425449652779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45986.425449652779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45986.425449652779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45986.425449652779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45986.425449652779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45986.425449652779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45986.425449652779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45986.425449652779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45986.425449652779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45986.425449652779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45986.425449652779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45986.425449652779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45986.425449652779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45986.425449652779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45986.425449652779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45986.425449652779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45986.425449652779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45986.425449652779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45986.425449652779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45986.425449652779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45986.425449652779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45986.425449652779</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