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51" documentId="120_S{2AC9BD13-BADA-5192-A53E-5A8FF88502F6}" xr6:coauthVersionLast="47" xr6:coauthVersionMax="47" xr10:uidLastSave="{B1410A9B-E84A-4337-9BD8-B3E09EDB28D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<sst xmlns="http://schemas.openxmlformats.org/spreadsheetml/2006/main" count="180277" uniqueCount="39123">
  <si>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</si>
  <si>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</si>
  <si>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</si>
  <si>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</si>
  <si>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</si>
  <si>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</si>
  <si>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</si>
  <si>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</si>
  <si>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</si>
  <si>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</si>
  <si>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</si>
  <si>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</si>
  <si>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</si>
  <si>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</si>
  <si>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</si>
  <si>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</si>
  <si>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</si>
  <si>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</si>
  <si>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</si>
  <si>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</si>
  <si>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</si>
  <si>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</si>
  <si>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</si>
  <si>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</si>
  <si>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</si>
  <si>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</si>
  <si>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</si>
  <si>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</si>
  <si>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</si>
  <si>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</si>
  <si>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</si>
  <si>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</si>
  <si>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</si>
  <si>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</si>
  <si>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</si>
  <si>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</si>
  <si>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</si>
  <si>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</si>
  <si>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</si>
  <si>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</si>
  <si>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</si>
  <si>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</si>
  <si>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</si>
  <si>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</si>
  <si>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</si>
  <si>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</si>
  <si>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</si>
  <si>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</si>
  <si>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</si>
  <si>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</si>
  <si>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</si>
  <si>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</si>
  <si>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</si>
  <si>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</si>
  <si>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</si>
  <si>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</si>
  <si>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</si>
  <si>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</si>
  <si>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</si>
  <si>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</si>
  <si>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</si>
  <si>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</si>
  <si>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</si>
  <si>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</si>
  <si>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</si>
  <si>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</si>
  <si>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</si>
  <si>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</si>
  <si>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</si>
  <si>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</si>
  <si>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</si>
  <si>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</si>
  <si>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</si>
  <si>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</si>
  <si>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</si>
  <si>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</si>
  <si>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</si>
  <si>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</si>
  <si>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</si>
  <si>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</si>
  <si>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</si>
  <si>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</si>
  <si>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</si>
  <si>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</si>
  <si>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</si>
  <si>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</si>
  <si>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</si>
  <si>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</si>
  <si>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</si>
  <si>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</si>
  <si>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</si>
  <si>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</si>
  <si>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</si>
  <si>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</si>
  <si>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</si>
  <si>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</si>
  <si>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</si>
  <si>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</si>
  <si>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</si>
  <si>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</si>
  <si>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</si>
  <si>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</si>
  <si>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</si>
  <si>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</si>
  <si>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</si>
  <si>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</si>
  <si>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</si>
  <si>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</si>
  <si>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</si>
  <si>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</si>
  <si>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</si>
  <si>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</si>
  <si>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</si>
  <si>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</si>
  <si>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</si>
  <si>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</si>
  <si>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</si>
  <si>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</si>
  <si>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</si>
  <si>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</si>
  <si>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</si>
  <si>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</si>
  <si>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</si>
  <si>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</si>
  <si>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</si>
  <si>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</si>
  <si>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</si>
  <si>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</si>
  <si>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</si>
  <si>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</si>
  <si>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</si>
  <si>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</si>
  <si>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</si>
  <si>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</si>
  <si>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</si>
  <si>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</si>
  <si>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</si>
  <si>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</si>
  <si>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</si>
  <si>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</si>
  <si>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</si>
  <si>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</si>
  <si>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</si>
  <si>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</si>
  <si>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</si>
  <si>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</si>
  <si>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</si>
  <si>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</si>
  <si>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</si>
  <si>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</si>
  <si>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</si>
  <si>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</si>
  <si>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</si>
  <si>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</si>
  <si>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</si>
  <si>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</si>
  <si>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</si>
  <si>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</si>
  <si>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</si>
  <si>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</si>
  <si>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</si>
  <si>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</si>
  <si>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</si>
  <si>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</si>
  <si>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</si>
  <si>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</si>
  <si>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</si>
  <si>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</si>
  <si>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</si>
  <si>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</si>
  <si>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</si>
  <si>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</si>
  <si>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</si>
  <si>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</si>
  <si>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</si>
  <si>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</si>
  <si>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</si>
  <si>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</si>
  <si>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</si>
  <si>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</si>
  <si>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</si>
  <si>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</si>
  <si>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</si>
  <si>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</si>
  <si>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</si>
  <si>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</si>
  <si>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</si>
  <si>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</si>
  <si>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</si>
  <si>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</si>
  <si>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</si>
  <si>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</si>
  <si>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</si>
  <si>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</si>
  <si>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</si>
  <si>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</si>
  <si>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</si>
  <si>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</si>
  <si>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</si>
  <si>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</si>
  <si>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</si>
  <si>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</si>
  <si>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</si>
  <si>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</si>
  <si>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</si>
  <si>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</si>
  <si>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</si>
  <si>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</si>
  <si>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</si>
  <si>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</si>
  <si>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</si>
  <si>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</si>
  <si>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</si>
  <si>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</si>
  <si>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</si>
  <si>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</si>
  <si>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</si>
  <si>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</si>
  <si>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</si>
  <si>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</si>
  <si>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</si>
  <si>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</si>
  <si>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</si>
  <si>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</si>
  <si>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</si>
  <si>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</si>
  <si>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</si>
  <si>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</si>
  <si>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</si>
  <si>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</si>
  <si>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</si>
  <si>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</si>
  <si>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</si>
  <si>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</si>
  <si>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</si>
  <si>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</si>
  <si>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</si>
  <si>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</si>
  <si>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</si>
  <si>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</si>
  <si>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</si>
  <si>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</si>
  <si>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</si>
  <si>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</si>
  <si>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</si>
  <si>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</si>
  <si>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</si>
  <si>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</si>
  <si>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</si>
  <si>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</si>
  <si>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</si>
  <si>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</si>
  <si>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</si>
  <si>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</si>
  <si>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</si>
  <si>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</si>
  <si>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</si>
  <si>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</si>
  <si>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</si>
  <si>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</si>
  <si>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</si>
  <si>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</si>
  <si>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</si>
  <si>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</si>
  <si>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</si>
  <si>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</si>
  <si>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</si>
  <si>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</si>
  <si>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</si>
  <si>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</si>
  <si>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</si>
  <si>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</si>
  <si>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</si>
  <si>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</si>
  <si>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</si>
  <si>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</si>
  <si>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</si>
  <si>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</si>
  <si>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</si>
  <si>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</si>
  <si>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</si>
  <si>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</si>
  <si>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</si>
  <si>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</si>
  <si>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</si>
  <si>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</si>
  <si>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</si>
  <si>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</si>
  <si>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</si>
  <si>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</si>
  <si>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</si>
  <si>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</si>
  <si>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</si>
  <si>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</si>
  <si>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</si>
  <si>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</si>
  <si>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</si>
  <si>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</si>
  <si>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</si>
  <si>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</si>
  <si>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</si>
  <si>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</si>
  <si>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</si>
  <si>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</si>
  <si>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</si>
  <si>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</si>
  <si>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</si>
  <si>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</si>
  <si>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</si>
  <si>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</si>
  <si>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</si>
  <si>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</si>
  <si>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</si>
  <si>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</si>
  <si>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</si>
  <si>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</si>
  <si>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</si>
  <si>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</si>
  <si>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</si>
  <si>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</si>
  <si>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</si>
  <si>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</si>
  <si>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</si>
  <si>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</si>
  <si>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</si>
  <si>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</si>
  <si>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</si>
  <si>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</si>
  <si>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</si>
  <si>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</si>
  <si>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</si>
  <si>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</si>
  <si>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</si>
  <si>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</si>
  <si>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</si>
  <si>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</si>
  <si>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</si>
  <si>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</si>
  <si>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</si>
  <si>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</si>
  <si>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</si>
  <si>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</si>
  <si>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</si>
  <si>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</si>
  <si>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</si>
  <si>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</si>
  <si>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</si>
  <si>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</si>
  <si>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</si>
  <si>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</si>
  <si>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</si>
  <si>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</si>
  <si>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</si>
  <si>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</si>
  <si>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</si>
  <si>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</si>
  <si>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</si>
  <si>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</si>
  <si>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</si>
  <si>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</si>
  <si>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</si>
  <si>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</si>
  <si>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</si>
  <si>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</si>
  <si>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</si>
  <si>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</si>
  <si>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</si>
  <si>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</si>
  <si>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</si>
  <si>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</si>
  <si>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</si>
  <si>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</si>
  <si>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</si>
  <si>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</si>
  <si>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</si>
  <si>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</si>
  <si>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</si>
  <si>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</si>
  <si>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</si>
  <si>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</si>
  <si>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</si>
  <si>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</si>
  <si>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</si>
  <si>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</si>
  <si>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</si>
  <si>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</si>
  <si>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</si>
  <si>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</si>
  <si>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</si>
  <si>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</si>
  <si>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</si>
  <si>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</si>
  <si>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</si>
  <si>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</si>
  <si>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</si>
  <si>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</si>
  <si>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</si>
  <si>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</si>
  <si>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</si>
  <si>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</si>
  <si>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</si>
  <si>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</si>
  <si>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</si>
  <si>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</si>
  <si>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</si>
  <si>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</si>
  <si>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</si>
  <si>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</si>
  <si>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</si>
  <si>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</si>
  <si>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</si>
  <si>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</si>
  <si>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</si>
  <si>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</si>
  <si>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</si>
  <si>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</si>
  <si>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</si>
  <si>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</si>
  <si>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</si>
  <si>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</si>
  <si>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</si>
  <si>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</si>
  <si>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</si>
  <si>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</si>
  <si>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</si>
  <si>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</si>
  <si>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</si>
  <si>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</si>
  <si>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</si>
  <si>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</si>
  <si>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</si>
  <si>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</si>
  <si>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</si>
  <si>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</si>
  <si>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</si>
  <si>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</si>
  <si>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</si>
  <si>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</si>
  <si>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</si>
  <si>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</si>
  <si>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</si>
  <si>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</si>
  <si>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</si>
  <si>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</si>
  <si>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</si>
  <si>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</si>
  <si>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</si>
  <si>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</si>
  <si>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</si>
  <si>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</si>
  <si>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</si>
  <si>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</si>
  <si>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</si>
  <si>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</si>
  <si>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</si>
  <si>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</si>
  <si>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</si>
  <si>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</si>
  <si>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</si>
  <si>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</si>
  <si>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</si>
  <si>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</si>
  <si>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</si>
  <si>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</si>
  <si>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</si>
  <si>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</si>
  <si>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</si>
  <si>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</si>
  <si>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</si>
  <si>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</si>
  <si>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</si>
  <si>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</si>
  <si>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</si>
  <si>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</si>
  <si>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</si>
  <si>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</si>
  <si>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</si>
  <si>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</si>
  <si>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</si>
  <si>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</si>
  <si>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</si>
  <si>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</si>
  <si>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</si>
  <si>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</si>
  <si>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</si>
  <si>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</si>
  <si>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</si>
  <si>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</si>
  <si>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</si>
  <si>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</si>
  <si>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</si>
  <si>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</si>
  <si>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</si>
  <si>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</si>
  <si>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</si>
  <si>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</si>
  <si>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</si>
  <si>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</si>
  <si>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</si>
  <si>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</si>
  <si>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</si>
  <si>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</si>
  <si>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</si>
  <si>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</si>
  <si>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</si>
  <si>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</si>
  <si>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</si>
  <si>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</si>
  <si>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</si>
  <si>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</si>
  <si>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</si>
  <si>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</si>
  <si>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</si>
  <si>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</si>
  <si>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</si>
  <si>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</si>
  <si>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</si>
  <si>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</si>
  <si>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</si>
  <si>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</si>
  <si>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</si>
  <si>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</si>
  <si>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</si>
  <si>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</si>
  <si>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</si>
  <si>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</si>
  <si>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</si>
  <si>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</si>
  <si>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</si>
  <si>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</si>
  <si>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</si>
  <si>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</si>
  <si>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</si>
  <si>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</si>
  <si>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</si>
  <si>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</si>
  <si>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</si>
  <si>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</si>
  <si>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</si>
  <si>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</si>
  <si>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</si>
  <si>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</si>
  <si>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</si>
  <si>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</si>
  <si>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</si>
  <si>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</si>
  <si>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</si>
  <si>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</si>
  <si>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</si>
  <si>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</si>
  <si>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</si>
  <si>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</si>
  <si>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</si>
  <si>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</si>
  <si>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</si>
  <si>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</si>
  <si>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</si>
  <si>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</si>
  <si>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</si>
  <si>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</si>
  <si>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</si>
  <si>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</si>
  <si>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</si>
  <si>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</si>
  <si>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</si>
  <si>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</si>
  <si>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</si>
  <si>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</si>
  <si>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</si>
  <si>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</si>
  <si>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</si>
  <si>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</si>
  <si>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</si>
  <si>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</si>
  <si>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</si>
  <si>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</si>
  <si>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</si>
  <si>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</si>
  <si>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</si>
  <si>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</si>
  <si>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</si>
  <si>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</si>
  <si>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</si>
  <si>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</si>
  <si>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</si>
  <si>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</si>
  <si>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</si>
  <si>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</si>
  <si>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</si>
  <si>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</si>
  <si>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</si>
  <si>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</si>
  <si>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</si>
  <si>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</si>
  <si>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</si>
  <si>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</si>
  <si>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</si>
  <si>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</si>
  <si>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</si>
  <si>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</si>
  <si>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</si>
  <si>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</si>
  <si>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</si>
  <si>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</si>
  <si>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</si>
  <si>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</si>
  <si>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</si>
  <si>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</si>
  <si>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</si>
  <si>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</si>
  <si>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</si>
  <si>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</si>
  <si>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</si>
  <si>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</si>
  <si>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</si>
  <si>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</si>
  <si>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</si>
  <si>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</si>
  <si>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</si>
  <si>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</si>
  <si>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</si>
  <si>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</si>
  <si>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</si>
  <si>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</si>
  <si>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</si>
  <si>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</si>
  <si>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</si>
  <si>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</si>
  <si>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</si>
  <si>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</si>
  <si>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</si>
  <si>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</si>
  <si>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</si>
  <si>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</si>
  <si>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</si>
  <si>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</si>
  <si>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</si>
  <si>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</si>
  <si>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</si>
  <si>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</si>
  <si>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</si>
  <si>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</si>
  <si>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</si>
  <si>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</si>
  <si>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</si>
  <si>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</si>
  <si>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</si>
  <si>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</si>
  <si>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</si>
  <si>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</si>
  <si>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</si>
  <si>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</si>
  <si>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</si>
  <si>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</si>
  <si>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</si>
  <si>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</si>
  <si>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</si>
  <si>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</si>
  <si>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</si>
  <si>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</si>
  <si>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</si>
  <si>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</si>
  <si>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</si>
  <si>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</si>
  <si>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</si>
  <si>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</si>
  <si>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</si>
  <si>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</si>
  <si>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</si>
  <si>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</si>
  <si>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</si>
  <si>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</si>
  <si>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</si>
  <si>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</si>
  <si>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</si>
  <si>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</si>
  <si>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</si>
  <si>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</si>
  <si>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</si>
  <si>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</si>
  <si>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</si>
  <si>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</si>
  <si>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</si>
  <si>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</si>
  <si>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</si>
  <si>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</si>
  <si>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</si>
  <si>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</si>
  <si>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</si>
  <si>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</si>
  <si>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</si>
  <si>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</si>
  <si>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</si>
  <si>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</si>
  <si>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</si>
  <si>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</si>
  <si>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</si>
  <si>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</si>
  <si>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</si>
  <si>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</si>
  <si>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</si>
  <si>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</si>
  <si>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</si>
  <si>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</si>
  <si>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</si>
  <si>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</si>
  <si>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</si>
  <si>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</si>
  <si>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</si>
  <si>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</si>
  <si>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</si>
  <si>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</si>
  <si>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</si>
  <si>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</si>
  <si>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</si>
  <si>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</si>
  <si>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</si>
  <si>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</si>
  <si>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</si>
  <si>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</si>
  <si>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</si>
  <si>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</si>
  <si>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</si>
  <si>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</si>
  <si>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</si>
  <si>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</si>
  <si>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</si>
  <si>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</si>
  <si>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</si>
  <si>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</si>
  <si>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</si>
  <si>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</si>
  <si>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</si>
  <si>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</si>
  <si>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</si>
  <si>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</si>
  <si>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</si>
  <si>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</si>
  <si>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</si>
  <si>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</si>
  <si>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</si>
  <si>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</si>
  <si>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</si>
  <si>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</si>
  <si>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</si>
  <si>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</si>
  <si>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</si>
  <si>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</si>
  <si>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</si>
  <si>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</si>
  <si>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</si>
  <si>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</si>
  <si>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</si>
  <si>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</si>
  <si>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</si>
  <si>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</si>
  <si>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</si>
  <si>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</si>
  <si>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</si>
  <si>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</si>
  <si>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</si>
  <si>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</si>
  <si>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</si>
  <si>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</si>
  <si>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</si>
  <si>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</si>
  <si>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</si>
  <si>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</si>
  <si>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</si>
  <si>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</si>
  <si>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</si>
  <si>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</si>
  <si>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</si>
  <si>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</si>
  <si>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</si>
  <si>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</si>
  <si>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</si>
  <si>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</si>
  <si>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</si>
  <si>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</si>
  <si>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</si>
  <si>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</si>
  <si>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</si>
  <si>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</si>
  <si>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</si>
  <si>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</si>
  <si>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</si>
  <si>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</si>
  <si>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</si>
  <si>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</si>
  <si>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</si>
  <si>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</si>
  <si>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</si>
  <si>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</si>
  <si>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</si>
  <si>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</si>
  <si>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</si>
  <si>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</si>
  <si>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</si>
  <si>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</si>
  <si>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</si>
  <si>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</si>
  <si>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</si>
  <si>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</si>
  <si>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</si>
  <si>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</si>
  <si>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</si>
  <si>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</si>
  <si>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</si>
  <si>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</si>
  <si>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</si>
  <si>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</si>
  <si>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</si>
  <si>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</si>
  <si>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</si>
  <si>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</si>
  <si>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</si>
  <si>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</si>
  <si>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</si>
  <si>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</si>
  <si>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</si>
  <si>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</si>
  <si>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</si>
  <si>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</si>
  <si>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</si>
  <si>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</si>
  <si>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</si>
  <si>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</si>
  <si>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</si>
  <si>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</si>
  <si>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</si>
  <si>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</si>
  <si>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</si>
  <si>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</si>
  <si>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</si>
  <si>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</si>
  <si>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</si>
  <si>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</si>
  <si>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</si>
  <si>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</si>
  <si>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</si>
  <si>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</si>
  <si>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</si>
  <si>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</si>
  <si>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</si>
  <si>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</si>
  <si>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</si>
  <si>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</si>
  <si>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</si>
  <si>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</si>
  <si>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</si>
  <si>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</si>
  <si>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</si>
  <si>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</si>
  <si>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</si>
  <si>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</si>
  <si>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</si>
  <si>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</si>
  <si>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</si>
  <si>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</si>
  <si>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</si>
  <si>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</si>
  <si>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</si>
  <si>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</si>
  <si>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</si>
  <si>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</si>
  <si>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</si>
  <si>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</si>
  <si>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</si>
  <si>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</si>
  <si>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</si>
  <si>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</si>
  <si>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</si>
  <si>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</si>
  <si>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</si>
  <si>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</si>
  <si>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</si>
  <si>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</si>
  <si>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</si>
  <si>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</si>
  <si>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</si>
  <si>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</si>
  <si>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</si>
  <si>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</si>
  <si>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</si>
  <si>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</si>
  <si>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</si>
  <si>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</si>
  <si>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</si>
  <si>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</si>
  <si>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</si>
  <si>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</si>
  <si>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</si>
  <si>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</si>
  <si>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</si>
  <si>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</si>
  <si>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</si>
  <si>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</si>
  <si>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</si>
  <si>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</si>
  <si>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</si>
  <si>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</si>
  <si>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</si>
  <si>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</si>
  <si>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</si>
  <si>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</si>
  <si>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</si>
  <si>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</si>
  <si>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</si>
  <si>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</si>
  <si>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</si>
  <si>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</si>
  <si>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</si>
  <si>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</si>
  <si>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</si>
  <si>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</si>
  <si>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</si>
  <si>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</si>
  <si>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</si>
  <si>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</si>
  <si>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</si>
  <si>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</si>
  <si>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</si>
  <si>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</si>
  <si>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</si>
  <si>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</si>
  <si>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</si>
  <si>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</si>
  <si>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</si>
  <si>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</si>
  <si>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</si>
  <si>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</si>
  <si>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</si>
  <si>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</si>
  <si>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</si>
  <si>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</si>
  <si>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</si>
  <si>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</si>
  <si>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</si>
  <si>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</si>
  <si>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</si>
  <si>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</si>
  <si>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</si>
  <si>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</si>
  <si>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</si>
  <si>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</si>
  <si>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</si>
  <si>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</si>
  <si>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</si>
  <si>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</si>
  <si>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</si>
  <si>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</si>
  <si>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</si>
  <si>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</si>
  <si>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</si>
  <si>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</si>
  <si>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</si>
  <si>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</si>
  <si>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</si>
  <si>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</si>
  <si>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</si>
  <si>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</si>
  <si>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</si>
  <si>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</si>
  <si>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</si>
  <si>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</si>
  <si>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</si>
  <si>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</si>
  <si>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</si>
  <si>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</si>
  <si>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</si>
  <si>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</si>
  <si>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</si>
  <si>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</si>
  <si>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</si>
  <si>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</si>
  <si>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</si>
  <si>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</si>
  <si>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</si>
  <si>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</si>
  <si>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</si>
  <si>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</si>
  <si>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</si>
  <si>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</si>
  <si>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</si>
  <si>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</si>
  <si>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</si>
  <si>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</si>
  <si>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</si>
  <si>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</si>
  <si>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</si>
  <si>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</si>
  <si>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</si>
  <si>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</si>
  <si>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</si>
  <si>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</si>
  <si>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</si>
  <si>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</si>
  <si>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</si>
  <si>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</si>
  <si>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</si>
  <si>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</si>
  <si>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</si>
  <si>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</si>
  <si>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</si>
  <si>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</si>
  <si>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</si>
  <si>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</si>
  <si>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</si>
  <si>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</si>
  <si>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</si>
  <si>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</si>
  <si>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</si>
  <si>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</si>
  <si>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</si>
  <si>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</si>
  <si>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</si>
  <si>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</si>
  <si>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</si>
  <si>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</si>
  <si>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</si>
  <si>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</si>
  <si>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</si>
  <si>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</si>
  <si>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</si>
  <si>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</si>
  <si>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</si>
  <si>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</si>
  <si>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</si>
  <si>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</si>
  <si>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</si>
  <si>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</si>
  <si>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</si>
  <si>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</si>
  <si>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</si>
  <si>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</si>
  <si>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</si>
  <si>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</si>
  <si>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</si>
  <si>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</si>
  <si>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</si>
  <si>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</si>
  <si>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</si>
  <si>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</si>
  <si>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</si>
  <si>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</si>
  <si>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</si>
  <si>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</si>
  <si>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</si>
  <si>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</si>
  <si>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</si>
  <si>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</si>
  <si>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</si>
  <si>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</si>
  <si>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</si>
  <si>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</si>
  <si>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</si>
  <si>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</si>
  <si>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</si>
  <si>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</si>
  <si>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</si>
  <si>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</si>
  <si>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</si>
  <si>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</si>
  <si>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</si>
  <si>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</si>
  <si>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</si>
  <si>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</si>
  <si>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</si>
  <si>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</si>
  <si>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</si>
  <si>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</si>
  <si>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</si>
  <si>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</si>
  <si>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</si>
  <si>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</si>
  <si>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</si>
  <si>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</si>
  <si>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</si>
  <si>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</si>
  <si>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</si>
  <si>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</si>
  <si>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</si>
  <si>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</si>
  <si>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</si>
  <si>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</si>
  <si>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</si>
  <si>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</si>
  <si>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</si>
  <si>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</si>
  <si>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</si>
  <si>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</si>
  <si>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</si>
  <si>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</si>
  <si>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</si>
  <si>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</si>
  <si>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</si>
  <si>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</si>
  <si>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</si>
  <si>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</si>
  <si>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</si>
  <si>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</si>
  <si>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</si>
  <si>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</si>
  <si>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</si>
  <si>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</si>
  <si>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</si>
  <si>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</si>
  <si>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</si>
  <si>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</si>
  <si>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</si>
  <si>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</si>
  <si>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</si>
  <si>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</si>
  <si>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</si>
  <si>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</si>
  <si>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</si>
  <si>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</si>
  <si>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</si>
  <si>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</si>
  <si>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</si>
  <si>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</si>
  <si>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</si>
  <si>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</si>
  <si>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</si>
  <si>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</si>
  <si>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</si>
  <si>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</si>
  <si>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</si>
  <si>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</si>
  <si>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</si>
  <si>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</si>
  <si>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</si>
  <si>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</si>
  <si>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</si>
  <si>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</si>
  <si>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</si>
  <si>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</si>
  <si>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</si>
  <si>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</si>
  <si>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</si>
  <si>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</si>
  <si>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</si>
  <si>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</si>
  <si>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</si>
  <si>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</si>
  <si>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</si>
  <si>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</si>
  <si>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</si>
  <si>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</si>
  <si>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</si>
  <si>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</si>
  <si>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</si>
  <si>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</si>
  <si>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</si>
  <si>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</si>
  <si>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</si>
  <si>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</si>
  <si>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</si>
  <si>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</si>
  <si>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</si>
  <si>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</si>
  <si>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</si>
  <si>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</si>
  <si>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</si>
  <si>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</si>
  <si>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</si>
  <si>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</si>
  <si>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</si>
  <si>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</si>
  <si>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</si>
  <si>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</si>
  <si>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</si>
  <si>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</si>
  <si>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</si>
  <si>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</si>
  <si>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</si>
  <si>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</si>
  <si>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</si>
  <si>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</si>
  <si>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</si>
  <si>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</si>
  <si>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</si>
  <si>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</si>
  <si>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</si>
  <si>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</si>
  <si>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</si>
  <si>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</si>
  <si>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</si>
  <si>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</si>
  <si>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</si>
  <si>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</si>
  <si>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</si>
  <si>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</si>
  <si>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</si>
  <si>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</si>
  <si>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</si>
  <si>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</si>
  <si>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</si>
  <si>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</si>
  <si>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</si>
  <si>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</si>
  <si>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</si>
  <si>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</si>
  <si>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</si>
  <si>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</si>
  <si>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</si>
  <si>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</si>
  <si>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</si>
  <si>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</si>
  <si>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</si>
  <si>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</si>
  <si>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</si>
  <si>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</si>
  <si>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</si>
  <si>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</si>
  <si>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</si>
  <si>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</si>
  <si>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</si>
  <si>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</si>
  <si>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</si>
  <si>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</si>
  <si>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</si>
  <si>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</si>
  <si>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</si>
  <si>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</si>
  <si>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</si>
  <si>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</si>
  <si>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</si>
  <si>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</si>
  <si>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</si>
  <si>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</si>
  <si>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</si>
  <si>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</si>
  <si>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</si>
  <si>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</si>
  <si>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</si>
  <si>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</si>
  <si>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</si>
  <si>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</si>
  <si>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</si>
  <si>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</si>
  <si>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</si>
  <si>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</si>
  <si>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</si>
  <si>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</si>
  <si>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</si>
  <si>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</si>
  <si>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</si>
  <si>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</si>
  <si>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</si>
  <si>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</si>
  <si>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</si>
  <si>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</si>
  <si>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</si>
  <si>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</si>
  <si>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</si>
  <si>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</si>
  <si>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</si>
  <si>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</si>
  <si>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</si>
  <si>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</si>
  <si>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</si>
  <si>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</si>
  <si>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</si>
  <si>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</si>
  <si>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</si>
  <si>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</si>
  <si>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</si>
  <si>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</si>
  <si>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</si>
  <si>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</si>
  <si>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</si>
  <si>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</si>
  <si>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</si>
  <si>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</si>
  <si>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</si>
  <si>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</si>
  <si>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</si>
  <si>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</si>
  <si>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</si>
  <si>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</si>
  <si>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</si>
  <si>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</si>
  <si>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</si>
  <si>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</si>
  <si>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</si>
  <si>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</si>
  <si>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</si>
  <si>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</si>
  <si>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</si>
  <si>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</si>
  <si>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</si>
  <si>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</si>
  <si>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</si>
  <si>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</si>
  <si>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</si>
  <si>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</si>
  <si>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</si>
  <si>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</si>
  <si>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</si>
  <si>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</si>
  <si>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</si>
  <si>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</si>
  <si>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</si>
  <si>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</si>
  <si>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</si>
  <si>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</si>
  <si>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</si>
  <si>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</si>
  <si>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</si>
  <si>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</si>
  <si>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</si>
  <si>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</si>
  <si>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</si>
  <si>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</si>
  <si>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</si>
  <si>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</si>
  <si>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</si>
  <si>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</si>
  <si>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</si>
  <si>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</si>
  <si>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</si>
  <si>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</si>
  <si>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</si>
  <si>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</si>
  <si>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</si>
  <si>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</si>
  <si>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</si>
  <si>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</si>
  <si>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</si>
  <si>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</si>
  <si>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</si>
  <si>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</si>
  <si>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</si>
  <si>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</si>
  <si>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</si>
  <si>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</si>
  <si>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</si>
  <si>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</si>
  <si>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</si>
  <si>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</si>
  <si>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</si>
  <si>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</si>
  <si>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</si>
  <si>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</si>
  <si>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</si>
  <si>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</si>
  <si>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</si>
  <si>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</si>
  <si>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</si>
  <si>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</si>
  <si>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</si>
  <si>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</si>
  <si>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</si>
  <si>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</si>
  <si>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</si>
  <si>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</si>
  <si>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</si>
  <si>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</si>
  <si>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</si>
  <si>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</si>
  <si>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</si>
  <si>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</si>
  <si>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</si>
  <si>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</si>
  <si>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</si>
  <si>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</si>
  <si>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</si>
  <si>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</si>
  <si>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</si>
  <si>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</si>
  <si>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</si>
  <si>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</si>
  <si>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</si>
  <si>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</si>
  <si>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</si>
  <si>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</si>
  <si>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</si>
  <si>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</si>
  <si>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</si>
  <si>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</si>
  <si>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</si>
  <si>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</si>
  <si>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</si>
  <si>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</si>
  <si>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</si>
  <si>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</si>
  <si>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</si>
  <si>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</si>
  <si>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</si>
  <si>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</si>
  <si>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</si>
  <si>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</si>
  <si>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</si>
  <si>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</si>
  <si>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</si>
  <si>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</si>
  <si>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</si>
  <si>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</si>
  <si>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</si>
  <si>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</si>
  <si>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</si>
  <si>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</si>
  <si>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</si>
  <si>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</si>
  <si>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</si>
  <si>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</si>
  <si>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</si>
  <si>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</si>
  <si>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</si>
  <si>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</si>
  <si>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</si>
  <si>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</si>
  <si>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</si>
  <si>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</si>
  <si>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</si>
  <si>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</si>
  <si>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</si>
  <si>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</si>
  <si>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</si>
  <si>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</si>
  <si>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</si>
  <si>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</si>
  <si>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</si>
  <si>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</si>
  <si>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</si>
  <si>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</si>
  <si>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</si>
  <si>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</si>
  <si>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</si>
  <si>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</si>
  <si>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</si>
  <si>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</si>
  <si>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</si>
  <si>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</si>
  <si>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</si>
  <si>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</si>
  <si>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</si>
  <si>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</si>
  <si>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</si>
  <si>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</si>
  <si>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</si>
  <si>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</si>
  <si>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</si>
  <si>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</si>
  <si>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</si>
  <si>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</si>
  <si>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</si>
  <si>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</si>
  <si>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</si>
  <si>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</si>
  <si>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</si>
  <si>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</si>
  <si>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</si>
  <si>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</si>
  <si>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</si>
  <si>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</si>
  <si>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</si>
  <si>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</si>
  <si>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</si>
  <si>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</si>
  <si>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</si>
  <si>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</si>
  <si>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</si>
  <si>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</si>
  <si>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</si>
  <si>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</si>
  <si>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</si>
  <si>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</si>
  <si>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</si>
  <si>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</si>
  <si>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</si>
  <si>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</si>
  <si>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</si>
  <si>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</si>
  <si>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</si>
  <si>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</si>
  <si>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</si>
  <si>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</si>
  <si>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</si>
  <si>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</si>
  <si>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</si>
  <si>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</si>
  <si>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</si>
  <si>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</si>
  <si>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</si>
  <si>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</si>
  <si>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</si>
  <si>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</si>
  <si>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</si>
  <si>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</si>
  <si>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</si>
  <si>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</si>
  <si>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</si>
  <si>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</si>
  <si>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</si>
  <si>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</si>
  <si>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</si>
  <si>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</si>
  <si>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</si>
  <si>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</si>
  <si>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</si>
  <si>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</si>
  <si>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</si>
  <si>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</si>
  <si>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</si>
  <si>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</si>
  <si>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</si>
  <si>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</si>
  <si>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</si>
  <si>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</si>
  <si>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</si>
  <si>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</si>
  <si>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</si>
  <si>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</si>
  <si>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</si>
  <si>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</si>
  <si>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</si>
  <si>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</si>
  <si>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</si>
  <si>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</si>
  <si>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</si>
  <si>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</si>
  <si>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</si>
  <si>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</si>
  <si>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</si>
  <si>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</si>
  <si>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</si>
  <si>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</si>
  <si>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</si>
  <si>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</si>
  <si>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</si>
  <si>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</si>
  <si>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</si>
  <si>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</si>
  <si>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</si>
  <si>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</si>
  <si>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</si>
  <si>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</si>
  <si>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</si>
  <si>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</si>
  <si>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</si>
  <si>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</si>
  <si>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</si>
  <si>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</si>
  <si>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</si>
  <si>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</si>
  <si>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</si>
  <si>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</si>
  <si>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</si>
  <si>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</si>
  <si>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</si>
  <si>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</si>
  <si>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</si>
  <si>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</si>
  <si>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</si>
  <si>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</si>
  <si>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</si>
  <si>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</si>
  <si>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</si>
  <si>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</si>
  <si>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</si>
  <si>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</si>
  <si>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</si>
  <si>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</si>
  <si>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</si>
  <si>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</si>
  <si>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</si>
  <si>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</si>
  <si>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</si>
  <si>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</si>
  <si>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</si>
  <si>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</si>
  <si>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</si>
  <si>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</si>
  <si>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</si>
  <si>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</si>
  <si>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</si>
  <si>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</si>
  <si>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</si>
  <si>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</si>
  <si>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</si>
  <si>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</si>
  <si>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</si>
  <si>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</si>
  <si>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</si>
  <si>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</si>
  <si>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</si>
  <si>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</si>
  <si>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</si>
  <si>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</si>
  <si>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</si>
  <si>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</si>
  <si>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</si>
  <si>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</si>
  <si>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</si>
  <si>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</si>
  <si>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</si>
  <si>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</si>
  <si>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</si>
  <si>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</si>
  <si>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</si>
  <si>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</si>
  <si>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</si>
  <si>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</si>
  <si>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</si>
  <si>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</si>
  <si>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</si>
  <si>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</si>
  <si>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</si>
  <si>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</si>
  <si>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</si>
  <si>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</si>
  <si>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</si>
  <si>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</si>
  <si>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</si>
  <si>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</si>
  <si>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</si>
  <si>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</si>
  <si>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</si>
  <si>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</si>
  <si>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</si>
  <si>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</si>
  <si>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</si>
  <si>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</si>
  <si>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</si>
  <si>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</si>
  <si>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</si>
  <si>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</si>
  <si>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</si>
  <si>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</si>
  <si>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</si>
  <si>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</si>
  <si>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</si>
  <si>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</si>
  <si>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</si>
  <si>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</si>
  <si>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</si>
  <si>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</si>
  <si>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</si>
  <si>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</si>
  <si>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</si>
  <si>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</si>
  <si>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</si>
  <si>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</si>
  <si>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</si>
  <si>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</si>
  <si>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</si>
  <si>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</si>
  <si>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</si>
  <si>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</si>
  <si>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</si>
  <si>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</si>
  <si>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</si>
  <si>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</si>
  <si>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</si>
  <si>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</si>
  <si>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</si>
  <si>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</si>
  <si>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</si>
  <si>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</si>
  <si>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</si>
  <si>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</si>
  <si>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</si>
  <si>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</si>
  <si>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</si>
  <si>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</si>
  <si>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</si>
  <si>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</si>
  <si>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</si>
  <si>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</si>
  <si>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</si>
  <si>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</si>
  <si>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</si>
  <si>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</si>
  <si>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</si>
  <si>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</si>
  <si>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</si>
  <si>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</si>
  <si>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</si>
  <si>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</si>
  <si>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</si>
  <si>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</si>
  <si>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</si>
  <si>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</si>
  <si>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</si>
  <si>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</si>
  <si>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</si>
  <si>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</si>
  <si>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</si>
  <si>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</si>
  <si>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</si>
  <si>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</si>
  <si>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</si>
  <si>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</si>
  <si>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</si>
  <si>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</si>
  <si>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</si>
  <si>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</si>
  <si>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</si>
  <si>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</si>
  <si>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</si>
  <si>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</si>
  <si>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</si>
  <si>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</si>
  <si>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</si>
  <si>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</si>
  <si>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</si>
  <si>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</si>
  <si>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</si>
  <si>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</si>
  <si>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</si>
  <si>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</si>
  <si>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</si>
  <si>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</si>
  <si>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</si>
  <si>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</si>
  <si>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</si>
  <si>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</si>
  <si>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</si>
  <si>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</si>
  <si>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</si>
  <si>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</si>
  <si>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</si>
  <si>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</si>
  <si>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</si>
  <si>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</si>
  <si>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</si>
  <si>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</si>
  <si>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</si>
  <si>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</si>
  <si>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</si>
  <si>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</si>
  <si>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</si>
  <si>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</si>
  <si>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</si>
  <si>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</si>
  <si>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</si>
  <si>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</si>
  <si>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</si>
  <si>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</si>
  <si>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</si>
  <si>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</si>
  <si>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</si>
  <si>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</si>
  <si>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</si>
  <si>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</si>
  <si>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</si>
  <si>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</si>
  <si>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</si>
  <si>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</si>
  <si>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</si>
  <si>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</si>
  <si>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</si>
  <si>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</si>
  <si>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</si>
  <si>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</si>
  <si>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</si>
  <si>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</si>
  <si>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</si>
  <si>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</si>
  <si>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</si>
  <si>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</si>
  <si>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</si>
  <si>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</si>
  <si>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</si>
  <si>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</si>
  <si>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</si>
  <si>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</si>
  <si>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</si>
  <si>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</si>
  <si>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</si>
  <si>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</si>
  <si>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</si>
  <si>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</si>
  <si>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</si>
  <si>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</si>
  <si>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</si>
  <si>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</si>
  <si>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</si>
  <si>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</si>
  <si>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</si>
  <si>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</si>
  <si>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</si>
  <si>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</si>
  <si>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</si>
  <si>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</si>
  <si>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</si>
  <si>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</si>
  <si>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</si>
  <si>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</si>
  <si>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</si>
  <si>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</si>
  <si>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</si>
  <si>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</si>
  <si>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</si>
  <si>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</si>
  <si>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</si>
  <si>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</si>
  <si>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</si>
  <si>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</si>
  <si>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</si>
  <si>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</si>
  <si>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</si>
  <si>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</si>
  <si>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</si>
  <si>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</si>
  <si>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</si>
  <si>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</si>
  <si>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</si>
  <si>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</si>
  <si>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</si>
  <si>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</si>
  <si>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</si>
  <si>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</si>
  <si>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</si>
  <si>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</si>
  <si>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</si>
  <si>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</si>
  <si>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</si>
  <si>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</si>
  <si>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</si>
  <si>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</si>
  <si>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</si>
  <si>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</si>
  <si>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</si>
  <si>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</si>
  <si>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</si>
  <si>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</si>
  <si>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</si>
  <si>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</si>
  <si>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</si>
  <si>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</si>
  <si>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</si>
  <si>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</si>
  <si>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</si>
  <si>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</si>
  <si>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</si>
  <si>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</si>
  <si>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</si>
  <si>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</si>
  <si>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</si>
  <si>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</si>
  <si>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</si>
  <si>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</si>
  <si>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</si>
  <si>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</si>
  <si>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</si>
  <si>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</si>
  <si>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</si>
  <si>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</si>
  <si>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</si>
  <si>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</si>
  <si>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</si>
  <si>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</si>
  <si>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</si>
  <si>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</si>
  <si>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</si>
  <si>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</si>
  <si>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</si>
  <si>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</si>
  <si>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</si>
  <si>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</si>
  <si>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</si>
  <si>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</si>
  <si>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</si>
  <si>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</si>
  <si>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</si>
  <si>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</si>
  <si>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</si>
  <si>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</si>
  <si>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</si>
  <si>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</si>
  <si>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</si>
  <si>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</si>
  <si>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</si>
  <si>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</si>
  <si>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</si>
  <si>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</si>
  <si>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</si>
  <si>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</si>
  <si>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</si>
  <si>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</si>
  <si>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</si>
  <si>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</si>
  <si>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</si>
  <si>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</si>
  <si>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</si>
  <si>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</si>
  <si>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</si>
  <si>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</si>
  <si>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</si>
  <si>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</si>
  <si>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</si>
  <si>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</si>
  <si>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</si>
  <si>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</si>
  <si>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</si>
  <si>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</si>
  <si>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</si>
  <si>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</si>
  <si>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</si>
  <si>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</si>
  <si>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</si>
  <si>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</si>
  <si>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</si>
  <si>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</si>
  <si>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</si>
  <si>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</si>
  <si>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</si>
  <si>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</si>
  <si>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</si>
  <si>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</si>
  <si>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</si>
  <si>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</si>
  <si>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</si>
  <si>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</si>
  <si>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</si>
  <si>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</si>
  <si>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</si>
  <si>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</si>
  <si>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</si>
  <si>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</si>
  <si>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</si>
  <si>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</si>
  <si>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</si>
  <si>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</si>
  <si>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</si>
  <si>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</si>
  <si>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</si>
  <si>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</si>
  <si>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</si>
  <si>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</si>
  <si>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</si>
  <si>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</si>
  <si>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</si>
  <si>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</si>
  <si>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</si>
  <si>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</si>
  <si>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</si>
  <si>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</si>
  <si>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</si>
  <si>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</si>
  <si>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</si>
  <si>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</si>
  <si>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</si>
  <si>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</si>
  <si>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</si>
  <si>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</si>
  <si>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</si>
  <si>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</si>
  <si>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</si>
  <si>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</si>
  <si>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</si>
  <si>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</si>
  <si>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</si>
  <si>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</si>
  <si>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</si>
  <si>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</si>
  <si>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</si>
  <si>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</si>
  <si>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</si>
  <si>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</si>
  <si>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</si>
  <si>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</si>
  <si>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</si>
  <si>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</si>
  <si>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</si>
  <si>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</si>
  <si>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</si>
  <si>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</si>
  <si>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</si>
  <si>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</si>
  <si>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</si>
  <si>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</si>
  <si>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</si>
  <si>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</si>
  <si>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</si>
  <si>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</si>
  <si>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</si>
  <si>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</si>
  <si>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</si>
  <si>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</si>
  <si>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</si>
  <si>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</si>
  <si>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</si>
  <si>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</si>
  <si>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</si>
  <si>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</si>
  <si>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</si>
  <si>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</si>
  <si>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</si>
  <si>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</si>
  <si>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</si>
  <si>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</si>
  <si>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</si>
  <si>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</si>
  <si>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</si>
  <si>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</si>
  <si>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</si>
  <si>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</si>
  <si>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</si>
  <si>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</si>
  <si>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</si>
  <si>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</si>
  <si>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</si>
  <si>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</si>
  <si>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</si>
  <si>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</si>
  <si>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</si>
  <si>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</si>
  <si>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</si>
  <si>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</si>
  <si>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</si>
  <si>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</si>
  <si>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</si>
  <si>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</si>
  <si>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</si>
  <si>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</si>
  <si>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</si>
  <si>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</si>
  <si>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</si>
  <si>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</si>
  <si>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</si>
  <si>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</si>
  <si>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</si>
  <si>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</si>
  <si>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</si>
  <si>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</si>
  <si>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</si>
  <si>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</si>
  <si>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</si>
  <si>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</si>
  <si>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</si>
  <si>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</si>
  <si>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</si>
  <si>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</si>
  <si>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</si>
  <si>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</si>
  <si>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</si>
  <si>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</si>
  <si>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</si>
  <si>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</si>
  <si>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</si>
  <si>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</si>
  <si>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</si>
  <si>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</si>
  <si>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</si>
  <si>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</si>
  <si>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</si>
  <si>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</si>
  <si>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</si>
  <si>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</si>
  <si>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</si>
  <si>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</si>
  <si>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</si>
  <si>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</si>
  <si>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</si>
  <si>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</si>
  <si>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</si>
  <si>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</si>
  <si>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</si>
  <si>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</si>
  <si>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</si>
  <si>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</si>
  <si>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</si>
  <si>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</si>
  <si>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</si>
  <si>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</si>
  <si>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</si>
  <si>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</si>
  <si>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</si>
  <si>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</si>
  <si>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</si>
  <si>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</si>
  <si>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</si>
  <si>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</si>
  <si>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</si>
  <si>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</si>
  <si>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</si>
  <si>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</si>
  <si>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</si>
  <si>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</si>
  <si>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</si>
  <si>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</si>
  <si>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</si>
  <si>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</si>
  <si>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</si>
  <si>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</si>
  <si>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</si>
  <si>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</si>
  <si>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</si>
  <si>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</si>
  <si>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</si>
  <si>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</si>
  <si>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</si>
  <si>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</si>
  <si>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</si>
  <si>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</si>
  <si>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</si>
  <si>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</si>
  <si>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</si>
  <si>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</si>
  <si>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</si>
  <si>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</si>
  <si>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</si>
  <si>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</si>
  <si>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</si>
  <si>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</si>
  <si>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</si>
  <si>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</si>
  <si>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</si>
  <si>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</si>
  <si>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</si>
  <si>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</si>
  <si>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</si>
  <si>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</si>
  <si>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</si>
  <si>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</si>
  <si>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</si>
  <si>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</si>
  <si>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</si>
  <si>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</si>
  <si>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</si>
  <si>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</si>
  <si>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</si>
  <si>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</si>
  <si>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</si>
  <si>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</si>
  <si>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</si>
  <si>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</si>
  <si>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</si>
  <si>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</si>
  <si>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</si>
  <si>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</si>
  <si>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</si>
  <si>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</si>
  <si>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</si>
  <si>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</si>
  <si>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</si>
  <si>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</si>
  <si>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</si>
  <si>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</si>
  <si>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</si>
  <si>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</si>
  <si>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</si>
  <si>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</si>
  <si>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</si>
  <si>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</si>
  <si>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</si>
  <si>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</si>
  <si>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</si>
  <si>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</si>
  <si>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</si>
  <si>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</si>
  <si>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</si>
  <si>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</si>
  <si>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</si>
  <si>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</si>
  <si>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</si>
  <si>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</si>
  <si>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</si>
  <si>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</si>
  <si>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</si>
  <si>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</si>
  <si>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</si>
  <si>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</si>
  <si>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</si>
  <si>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</si>
  <si>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</si>
  <si>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</si>
  <si>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</si>
  <si>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</si>
  <si>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</si>
  <si>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</si>
  <si>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</si>
  <si>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</si>
  <si>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</si>
  <si>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</si>
  <si>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</si>
  <si>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</si>
  <si>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</si>
  <si>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</si>
  <si>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</si>
  <si>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</si>
  <si>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</si>
  <si>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</si>
  <si>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</si>
  <si>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</si>
  <si>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</si>
  <si>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</si>
  <si>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</si>
  <si>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</si>
  <si>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</si>
  <si>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</si>
  <si>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</si>
  <si>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</si>
  <si>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</si>
  <si>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</si>
  <si>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</si>
  <si>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</si>
  <si>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</si>
  <si>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</si>
  <si>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</si>
  <si>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</si>
  <si>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</si>
  <si>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</si>
  <si>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</si>
  <si>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</si>
  <si>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</si>
  <si>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</si>
  <si>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</si>
  <si>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</si>
  <si>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</si>
  <si>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</si>
  <si>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</si>
  <si>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</si>
  <si>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</si>
  <si>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</si>
  <si>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</si>
  <si>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</si>
  <si>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</si>
  <si>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</si>
  <si>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</si>
  <si>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</si>
  <si>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</si>
  <si>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</si>
  <si>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</si>
  <si>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</si>
  <si>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</si>
  <si>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</si>
  <si>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</si>
  <si>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</si>
  <si>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</si>
  <si>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</si>
  <si>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</si>
  <si>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</si>
  <si>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</si>
  <si>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</si>
  <si>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</si>
  <si>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</si>
  <si>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</si>
  <si>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</si>
  <si>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</si>
  <si>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</si>
  <si>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</si>
  <si>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</si>
  <si>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</si>
  <si>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</si>
  <si>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</si>
  <si>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</si>
  <si>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</si>
  <si>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</si>
  <si>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</si>
  <si>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</si>
  <si>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</si>
  <si>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</si>
  <si>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</si>
  <si>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</si>
  <si>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</si>
  <si>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</si>
  <si>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</si>
  <si>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</si>
  <si>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</si>
  <si>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</si>
  <si>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</si>
  <si>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</si>
  <si>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</si>
  <si>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</si>
  <si>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</si>
  <si>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</si>
  <si>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</si>
  <si>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</si>
  <si>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</si>
  <si>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</si>
  <si>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</si>
  <si>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</si>
  <si>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</si>
  <si>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</si>
  <si>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</si>
  <si>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</si>
  <si>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</si>
  <si>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</si>
  <si>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</si>
  <si>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</si>
  <si>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</si>
  <si>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</si>
  <si>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</si>
  <si>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</si>
  <si>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</si>
  <si>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</si>
  <si>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</si>
  <si>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</si>
  <si>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</si>
  <si>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</si>
  <si>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</si>
  <si>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</si>
  <si>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</si>
  <si>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</si>
  <si>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</si>
  <si>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</si>
  <si>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</si>
  <si>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</si>
  <si>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</si>
  <si>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</si>
  <si>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</si>
  <si>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</si>
  <si>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</si>
  <si>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</si>
  <si>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</si>
  <si>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</si>
  <si>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</si>
  <si>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</si>
  <si>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</si>
  <si>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</si>
  <si>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</si>
  <si>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</si>
  <si>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</si>
  <si>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</si>
  <si>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</si>
  <si>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</si>
  <si>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</si>
  <si>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</si>
  <si>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</si>
  <si>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</si>
  <si>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</si>
  <si>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</si>
  <si>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</si>
  <si>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</si>
  <si>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</si>
  <si>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</si>
  <si>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</si>
  <si>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</si>
  <si>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</si>
  <si>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</si>
  <si>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</si>
  <si>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</si>
  <si>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</si>
  <si>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</si>
  <si>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</si>
  <si>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</si>
  <si>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</si>
  <si>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</si>
  <si>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</si>
  <si>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</si>
  <si>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</si>
  <si>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</si>
  <si>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</si>
  <si>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</si>
  <si>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</si>
  <si>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</si>
  <si>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</si>
  <si>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</si>
  <si>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</si>
  <si>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</si>
  <si>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</si>
  <si>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</si>
  <si>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</si>
  <si>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</si>
  <si>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</si>
  <si>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</si>
  <si>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</si>
  <si>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</si>
  <si>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</si>
  <si>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</si>
  <si>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</si>
  <si>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</si>
  <si>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</si>
  <si>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</si>
  <si>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</si>
  <si>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</si>
  <si>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</si>
  <si>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</si>
  <si>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</si>
  <si>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</si>
  <si>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</si>
  <si>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</si>
  <si>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</si>
  <si>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</si>
  <si>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</si>
  <si>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</si>
  <si>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</si>
  <si>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</si>
  <si>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</si>
  <si>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</si>
  <si>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</si>
  <si>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</si>
  <si>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</si>
  <si>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</si>
  <si>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</si>
  <si>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</si>
  <si>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</si>
  <si>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</si>
  <si>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</si>
  <si>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</si>
  <si>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</si>
  <si>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</si>
  <si>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</si>
  <si>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</si>
  <si>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</si>
  <si>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</si>
  <si>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</si>
  <si>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</si>
  <si>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</si>
  <si>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</si>
  <si>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</si>
  <si>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</si>
  <si>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</si>
  <si>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</si>
  <si>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</si>
  <si>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</si>
  <si>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</si>
  <si>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</si>
  <si>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</si>
  <si>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</si>
  <si>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</si>
  <si>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</si>
  <si>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</si>
  <si>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</si>
  <si>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</si>
  <si>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</si>
  <si>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</si>
  <si>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</si>
  <si>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</si>
  <si>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</si>
  <si>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</si>
  <si>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</si>
  <si>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</si>
  <si>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</si>
  <si>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</si>
  <si>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</si>
  <si>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</si>
  <si>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</si>
  <si>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</si>
  <si>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</si>
  <si>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</si>
  <si>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</si>
  <si>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</si>
  <si>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</si>
  <si>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</si>
  <si>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</si>
  <si>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</si>
  <si>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</si>
  <si>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</si>
  <si>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</si>
  <si>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</si>
  <si>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</si>
  <si>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</si>
  <si>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</si>
  <si>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</si>
  <si>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</si>
  <si>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</si>
  <si>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</si>
  <si>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</si>
  <si>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</si>
  <si>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</si>
  <si>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</si>
  <si>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</si>
  <si>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</si>
  <si>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</si>
  <si>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</si>
  <si>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</si>
  <si>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</si>
  <si>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</si>
  <si>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</si>
  <si>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</si>
  <si>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</si>
  <si>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</si>
  <si>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</si>
  <si>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</si>
  <si>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</si>
  <si>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</si>
  <si>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</si>
  <si>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</si>
  <si>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</si>
  <si>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</si>
  <si>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</si>
  <si>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</si>
  <si>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</si>
  <si>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</si>
  <si>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</si>
  <si>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</si>
  <si>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</si>
  <si>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</si>
  <si>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</si>
  <si>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</si>
  <si>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</si>
  <si>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</si>
  <si>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</si>
  <si>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</si>
  <si>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</si>
  <si>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</si>
  <si>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</si>
  <si>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</si>
  <si>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</si>
  <si>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</si>
  <si>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</si>
  <si>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</si>
  <si>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</si>
  <si>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</si>
  <si>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</si>
  <si>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</si>
  <si>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</si>
  <si>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</si>
  <si>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</si>
  <si>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</si>
  <si>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</si>
  <si>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</si>
  <si>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</si>
  <si>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</si>
  <si>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</si>
  <si>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</si>
  <si>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</si>
  <si>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</si>
  <si>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</si>
  <si>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</si>
  <si>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</si>
  <si>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</si>
  <si>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</si>
  <si>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</si>
  <si>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</si>
  <si>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</si>
  <si>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</si>
  <si>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</si>
  <si>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</si>
  <si>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</si>
  <si>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</si>
  <si>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</si>
  <si>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</si>
  <si>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</si>
  <si>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</si>
  <si>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</si>
  <si>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</si>
  <si>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</si>
  <si>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</si>
  <si>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</si>
  <si>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</si>
  <si>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</si>
  <si>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</si>
  <si>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</si>
  <si>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</si>
  <si>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</si>
  <si>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</si>
  <si>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</si>
  <si>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</si>
  <si>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</si>
  <si>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</si>
  <si>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</si>
  <si>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</si>
  <si>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</si>
  <si>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</si>
  <si>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</si>
  <si>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</si>
  <si>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</si>
  <si>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</si>
  <si>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</si>
  <si>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</si>
  <si>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</si>
  <si>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</si>
  <si>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</si>
  <si>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</si>
  <si>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</si>
  <si>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</si>
  <si>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</si>
  <si>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</si>
  <si>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</si>
  <si>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</si>
  <si>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</si>
  <si>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</si>
  <si>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</si>
  <si>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</si>
  <si>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</si>
  <si>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</si>
  <si>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</si>
  <si>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</si>
  <si>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</si>
  <si>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</si>
  <si>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</si>
  <si>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</si>
  <si>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</si>
  <si>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</si>
  <si>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</si>
  <si>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</si>
  <si>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</si>
  <si>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</si>
  <si>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</si>
  <si>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</si>
  <si>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</si>
  <si>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</si>
  <si>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</si>
  <si>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</si>
  <si>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</si>
  <si>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</si>
  <si>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</si>
  <si>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</si>
  <si>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</si>
  <si>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</si>
  <si>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</si>
  <si>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</si>
  <si>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</si>
  <si>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</si>
  <si>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</si>
  <si>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</si>
  <si>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</si>
  <si>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</si>
  <si>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</si>
  <si>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</si>
  <si>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</si>
  <si>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</si>
  <si>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</si>
  <si>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</si>
  <si>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</si>
  <si>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</si>
  <si>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</si>
  <si>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</si>
  <si>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</si>
  <si>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</si>
  <si>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</si>
  <si>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</si>
  <si>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</si>
  <si>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</si>
  <si>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</si>
  <si>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</si>
  <si>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</si>
  <si>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</si>
  <si>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</si>
  <si>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</si>
  <si>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</si>
  <si>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</si>
  <si>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</si>
  <si>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</si>
  <si>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</si>
  <si>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</si>
  <si>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</si>
  <si>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</si>
  <si>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</si>
  <si>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</si>
  <si>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</si>
  <si>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</si>
  <si>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</si>
  <si>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</si>
  <si>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</si>
  <si>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</si>
  <si>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</si>
  <si>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</si>
  <si>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</si>
  <si>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</si>
  <si>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</si>
  <si>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</si>
  <si>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</si>
  <si>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</si>
  <si>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</si>
  <si>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</si>
  <si>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</si>
  <si>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</si>
  <si>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</si>
  <si>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</si>
  <si>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</si>
  <si>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</si>
  <si>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</si>
  <si>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</si>
  <si>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</si>
  <si>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</si>
  <si>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</si>
  <si>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</si>
  <si>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</si>
  <si>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</si>
  <si>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</si>
  <si>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</si>
  <si>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</si>
  <si>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</si>
  <si>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</si>
  <si>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</si>
  <si>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</si>
  <si>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</si>
  <si>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</si>
  <si>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</si>
  <si>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</si>
  <si>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</si>
  <si>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</si>
  <si>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</si>
  <si>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</si>
  <si>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</si>
  <si>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</si>
  <si>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</si>
  <si>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</si>
  <si>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</si>
  <si>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</si>
  <si>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</si>
  <si>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</si>
  <si>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</si>
  <si>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</si>
  <si>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</si>
  <si>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</si>
  <si>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</si>
  <si>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</si>
  <si>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</si>
  <si>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</si>
  <si>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</si>
  <si>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</si>
  <si>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</si>
  <si>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</si>
  <si>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</si>
  <si>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</si>
  <si>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</si>
  <si>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</si>
  <si>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</si>
  <si>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</si>
  <si>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</si>
  <si>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</si>
  <si>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</si>
  <si>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</si>
  <si>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</si>
  <si>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</si>
  <si>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</si>
  <si>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</si>
  <si>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</si>
  <si>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</si>
  <si>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</si>
  <si>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</si>
  <si>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</si>
  <si>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</si>
  <si>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</si>
  <si>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</si>
  <si>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</si>
  <si>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</si>
  <si>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</si>
  <si>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</si>
  <si>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</si>
  <si>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</si>
  <si>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</si>
  <si>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</si>
  <si>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</si>
  <si>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</si>
  <si>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</si>
  <si>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</si>
  <si>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</si>
  <si>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</si>
  <si>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</si>
  <si>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</si>
  <si>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</si>
  <si>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</si>
  <si>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</si>
  <si>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</si>
  <si>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</si>
  <si>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</si>
  <si>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</si>
  <si>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</si>
  <si>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</si>
  <si>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</si>
  <si>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</si>
  <si>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</si>
  <si>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</si>
  <si>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</si>
  <si>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</si>
  <si>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</si>
  <si>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</si>
  <si>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</si>
  <si>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</si>
  <si>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</si>
  <si>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</si>
  <si>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</si>
  <si>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</si>
  <si>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</si>
  <si>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</si>
  <si>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</si>
  <si>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</si>
  <si>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</si>
  <si>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</si>
  <si>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</si>
  <si>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</si>
  <si>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</si>
  <si>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</si>
  <si>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</si>
  <si>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</si>
  <si>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</si>
  <si>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</si>
  <si>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</si>
  <si>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</si>
  <si>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</si>
  <si>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</si>
  <si>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</si>
  <si>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</si>
  <si>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</si>
  <si>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</si>
  <si>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</si>
  <si>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</si>
  <si>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</si>
  <si>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</si>
  <si>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</si>
  <si>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</si>
  <si>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</si>
  <si>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</si>
  <si>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</si>
  <si>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</si>
  <si>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</si>
  <si>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</si>
  <si>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</si>
  <si>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</si>
  <si>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</si>
  <si>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</si>
  <si>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</si>
  <si>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</si>
  <si>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</si>
  <si>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</si>
  <si>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</si>
  <si>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</si>
  <si>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</si>
  <si>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</si>
  <si>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</si>
  <si>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</si>
  <si>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</si>
  <si>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</si>
  <si>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</si>
  <si>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</si>
  <si>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</si>
  <si>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</si>
  <si>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</si>
  <si>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</si>
  <si>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</si>
  <si>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</si>
  <si>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</si>
  <si>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</si>
  <si>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</si>
  <si>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</si>
  <si>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</si>
  <si>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</si>
  <si>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</si>
  <si>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</si>
  <si>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</si>
  <si>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</si>
  <si>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</si>
  <si>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</si>
  <si>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</si>
  <si>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</si>
  <si>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</si>
  <si>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</si>
  <si>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</si>
  <si>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</si>
  <si>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</si>
  <si>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</si>
  <si>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</si>
  <si>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</si>
  <si>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</si>
  <si>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</si>
  <si>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</si>
  <si>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</si>
  <si>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</si>
  <si>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</si>
  <si>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</si>
  <si>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</si>
  <si>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</si>
  <si>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</si>
  <si>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</si>
  <si>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</si>
  <si>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</si>
  <si>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</si>
  <si>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</si>
  <si>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</si>
  <si>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</si>
  <si>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</si>
  <si>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</si>
  <si>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</si>
  <si>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</si>
  <si>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</si>
  <si>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</si>
  <si>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</si>
  <si>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</si>
  <si>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</si>
  <si>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</si>
  <si>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</si>
  <si>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</si>
  <si>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</si>
  <si>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</si>
  <si>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</si>
  <si>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</si>
  <si>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</si>
  <si>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</si>
  <si>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</si>
  <si>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</si>
  <si>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</si>
  <si>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</si>
  <si>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</si>
  <si>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</si>
  <si>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</si>
  <si>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</si>
  <si>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</si>
  <si>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</si>
  <si>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</si>
  <si>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</si>
  <si>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</si>
  <si>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</si>
  <si>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</si>
  <si>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</si>
  <si>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</si>
  <si>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</si>
  <si>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</si>
  <si>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</si>
  <si>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</si>
  <si>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</si>
  <si>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</si>
  <si>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</si>
  <si>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</si>
  <si>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</si>
  <si>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</si>
  <si>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</si>
  <si>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</si>
  <si>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</si>
  <si>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</si>
  <si>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</si>
  <si>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</si>
  <si>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</si>
  <si>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</si>
  <si>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</si>
  <si>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</si>
  <si>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</si>
  <si>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</si>
  <si>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</si>
  <si>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</si>
  <si>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</si>
  <si>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</si>
  <si>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</si>
  <si>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</si>
  <si>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</si>
  <si>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</si>
  <si>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</si>
  <si>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</si>
  <si>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</si>
  <si>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</si>
  <si>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</si>
  <si>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</si>
  <si>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</si>
  <si>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</si>
  <si>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</si>
  <si>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</si>
  <si>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</si>
  <si>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</si>
  <si>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</si>
  <si>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</si>
  <si>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</si>
  <si>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</si>
  <si>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</si>
  <si>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</si>
  <si>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</si>
  <si>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</si>
  <si>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</si>
  <si>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</si>
  <si>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</si>
  <si>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</si>
  <si>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</si>
  <si>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</si>
  <si>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</si>
  <si>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</si>
  <si>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</si>
  <si>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</si>
  <si>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</si>
  <si>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</si>
  <si>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</si>
  <si>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</si>
  <si>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</si>
  <si>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</si>
  <si>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</si>
  <si>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</si>
  <si>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</si>
  <si>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</si>
  <si>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</si>
  <si>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</si>
  <si>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</si>
  <si>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</si>
  <si>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</si>
  <si>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</si>
  <si>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</si>
  <si>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</si>
  <si>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</si>
  <si>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</si>
  <si>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</si>
  <si>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</si>
  <si>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</si>
  <si>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</si>
  <si>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</si>
  <si>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</si>
  <si>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</si>
  <si>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</si>
  <si>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</si>
  <si>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</si>
  <si>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</si>
  <si>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</si>
  <si>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</si>
  <si>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</si>
  <si>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</si>
  <si>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</si>
  <si>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</si>
  <si>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</si>
  <si>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</si>
  <si>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</si>
  <si>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</si>
  <si>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</si>
  <si>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</si>
  <si>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</si>
  <si>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</si>
  <si>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</si>
  <si>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</si>
  <si>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</si>
  <si>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</si>
  <si>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</si>
  <si>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</si>
  <si>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</si>
  <si>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</si>
  <si>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</si>
  <si>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</si>
  <si>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</si>
  <si>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</si>
  <si>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</si>
  <si>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</si>
  <si>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</si>
  <si>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</si>
  <si>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</si>
  <si>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</si>
  <si>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</si>
  <si>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</si>
  <si>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</si>
  <si>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</si>
  <si>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</si>
  <si>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</si>
  <si>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</si>
  <si>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</si>
  <si>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</si>
  <si>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</si>
  <si>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</si>
  <si>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</si>
  <si>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</si>
  <si>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</si>
  <si>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</si>
  <si>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</si>
  <si>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</si>
  <si>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</si>
  <si>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</si>
  <si>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</si>
  <si>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</si>
  <si>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</si>
  <si>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</si>
  <si>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</si>
  <si>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</si>
  <si>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</si>
  <si>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</si>
  <si>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</si>
  <si>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</si>
  <si>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</si>
  <si>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</si>
  <si>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</si>
  <si>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</si>
  <si>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</si>
  <si>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</si>
  <si>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</si>
  <si>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</si>
  <si>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</si>
  <si>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</si>
  <si>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</si>
  <si>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</si>
  <si>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</si>
  <si>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</si>
  <si>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</si>
  <si>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</si>
  <si>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</si>
  <si>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</si>
  <si>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</si>
  <si>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</si>
  <si>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</si>
  <si>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</si>
  <si>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</si>
  <si>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</si>
  <si>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</si>
  <si>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</si>
  <si>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</si>
  <si>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</si>
  <si>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</si>
  <si>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</si>
  <si>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</si>
  <si>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</si>
  <si>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</si>
  <si>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</si>
  <si>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</si>
  <si>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</si>
  <si>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</si>
  <si>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</si>
  <si>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</si>
  <si>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</si>
  <si>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</si>
  <si>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</si>
  <si>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</si>
  <si>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</si>
  <si>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</si>
  <si>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</si>
  <si>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</si>
  <si>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</si>
  <si>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</si>
  <si>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</si>
  <si>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</si>
  <si>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</si>
  <si>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</si>
  <si>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</si>
  <si>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</si>
  <si>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</si>
  <si>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</si>
  <si>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</si>
  <si>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</si>
  <si>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</si>
  <si>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</si>
  <si>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</si>
  <si>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</si>
  <si>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</si>
  <si>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</si>
  <si>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</si>
  <si>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</si>
  <si>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</si>
  <si>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</si>
  <si>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</si>
  <si>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</si>
  <si>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</si>
  <si>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</si>
  <si>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</si>
  <si>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</si>
  <si>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</si>
  <si>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</si>
  <si>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</si>
  <si>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</si>
  <si>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</si>
  <si>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</si>
  <si>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</si>
  <si>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</si>
  <si>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</si>
  <si>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</si>
  <si>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</si>
  <si>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</si>
  <si>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</si>
  <si>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</si>
  <si>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</si>
  <si>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</si>
  <si>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</si>
  <si>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</si>
  <si>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</si>
  <si>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</si>
  <si>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</si>
  <si>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</si>
  <si>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</si>
  <si>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</si>
  <si>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</si>
  <si>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</si>
  <si>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</si>
  <si>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</si>
  <si>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</si>
  <si>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</si>
  <si>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</si>
  <si>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</si>
  <si>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</si>
  <si>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</si>
  <si>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</si>
  <si>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</si>
  <si>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</si>
  <si>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</si>
  <si>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</si>
  <si>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</si>
  <si>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</si>
  <si>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</si>
  <si>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</si>
  <si>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</si>
  <si>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</si>
  <si>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</si>
  <si>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</si>
  <si>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</si>
  <si>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</si>
  <si>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</si>
  <si>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</si>
  <si>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</si>
  <si>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</si>
  <si>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</si>
  <si>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</si>
  <si>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</si>
  <si>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</si>
  <si>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</si>
  <si>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</si>
  <si>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</si>
  <si>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</si>
  <si>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</si>
  <si>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</si>
  <si>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</si>
  <si>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</si>
  <si>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</si>
  <si>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</si>
  <si>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</si>
  <si>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</si>
  <si>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</si>
  <si>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</si>
  <si>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</si>
  <si>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</si>
  <si>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</si>
  <si>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</si>
  <si>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</si>
  <si>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</si>
  <si>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</si>
  <si>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</si>
  <si>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</si>
  <si>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</si>
  <si>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</si>
  <si>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</si>
  <si>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</si>
  <si>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</si>
  <si>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</si>
  <si>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</si>
  <si>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</si>
  <si>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</si>
  <si>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</si>
  <si>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</si>
  <si>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</si>
  <si>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</si>
  <si>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</si>
  <si>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</si>
  <si>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</si>
  <si>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</si>
  <si>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</si>
  <si>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</si>
  <si>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</si>
  <si>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</si>
  <si>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</si>
  <si>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</si>
  <si>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</si>
  <si>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</si>
  <si>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</si>
  <si>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</si>
  <si>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</si>
  <si>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</si>
  <si>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</si>
  <si>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</si>
  <si>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</si>
  <si>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</si>
  <si>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</si>
  <si>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</si>
  <si>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</si>
  <si>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</si>
  <si>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</si>
  <si>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</si>
  <si>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</si>
  <si>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</si>
  <si>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</si>
  <si>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</si>
  <si>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</si>
  <si>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</si>
  <si>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</si>
  <si>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</si>
  <si>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</si>
  <si>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</si>
  <si>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</si>
  <si>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</si>
  <si>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</si>
  <si>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</si>
  <si>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</si>
  <si>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</si>
  <si>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</si>
  <si>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</si>
  <si>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</si>
  <si>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</si>
  <si>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</si>
  <si>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</si>
  <si>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</si>
  <si>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</si>
  <si>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</si>
  <si>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</si>
  <si>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</si>
  <si>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</si>
  <si>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</si>
  <si>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</si>
  <si>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</si>
  <si>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</si>
  <si>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</si>
  <si>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</si>
  <si>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</si>
  <si>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</si>
  <si>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</si>
  <si>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</si>
  <si>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</si>
  <si>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</si>
  <si>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</si>
  <si>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</si>
  <si>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</si>
  <si>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</si>
  <si>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</si>
  <si>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</si>
  <si>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</si>
  <si>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</si>
  <si>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</si>
  <si>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</si>
  <si>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</si>
  <si>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</si>
  <si>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</si>
  <si>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</si>
  <si>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</si>
  <si>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</si>
  <si>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</si>
  <si>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</si>
  <si>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</si>
  <si>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</si>
  <si>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</si>
  <si>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</si>
  <si>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</si>
  <si>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</si>
  <si>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</si>
  <si>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</si>
  <si>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</si>
  <si>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</si>
  <si>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</si>
  <si>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</si>
  <si>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</si>
  <si>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</si>
  <si>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</si>
  <si>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</si>
  <si>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</si>
  <si>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</si>
  <si>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</si>
  <si>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</si>
  <si>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</si>
  <si>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</si>
  <si>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</si>
  <si>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</si>
  <si>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</si>
  <si>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</si>
  <si>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</si>
  <si>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</si>
  <si>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</si>
  <si>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</si>
  <si>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</si>
  <si>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</si>
  <si>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</si>
  <si>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</si>
  <si>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</si>
  <si>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</si>
  <si>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</si>
  <si>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</si>
  <si>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</si>
  <si>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</si>
  <si>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</si>
  <si>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</si>
  <si>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</si>
  <si>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</si>
  <si>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</si>
  <si>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</si>
  <si>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</si>
  <si>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</si>
  <si>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</si>
  <si>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</si>
  <si>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</si>
  <si>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</si>
  <si>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</si>
  <si>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</si>
  <si>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</si>
  <si>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</si>
  <si>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</si>
  <si>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</si>
  <si>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</si>
  <si>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</si>
  <si>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</si>
  <si>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</si>
  <si>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</si>
  <si>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</si>
  <si>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</si>
  <si>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</si>
  <si>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</si>
  <si>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</si>
  <si>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</si>
  <si>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</si>
  <si>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</si>
  <si>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</si>
  <si>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</si>
  <si>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</si>
  <si>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</si>
  <si>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</si>
  <si>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</si>
  <si>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</si>
  <si>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</si>
  <si>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</si>
  <si>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</si>
  <si>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</si>
  <si>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</si>
  <si>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</si>
  <si>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</si>
  <si>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</si>
  <si>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</si>
  <si>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</si>
  <si>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</si>
  <si>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</si>
  <si>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</si>
  <si>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</si>
  <si>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</si>
  <si>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</si>
  <si>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</si>
  <si>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</si>
  <si>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</si>
  <si>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</si>
  <si>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</si>
  <si>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</si>
  <si>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</si>
  <si>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</si>
  <si>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</si>
  <si>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</si>
  <si>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</si>
  <si>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</si>
  <si>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</si>
  <si>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</si>
  <si>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</si>
  <si>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</si>
  <si>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</si>
  <si>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</si>
  <si>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</si>
  <si>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</si>
  <si>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</si>
  <si>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</si>
  <si>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</si>
  <si>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</si>
  <si>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</si>
  <si>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</si>
  <si>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</si>
  <si>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</si>
  <si>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</si>
  <si>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</si>
  <si>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</si>
  <si>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</si>
  <si>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</si>
  <si>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</si>
  <si>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</si>
  <si>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</si>
  <si>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</si>
  <si>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</si>
  <si>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</si>
  <si>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</si>
  <si>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</si>
  <si>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</si>
  <si>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</si>
  <si>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</si>
  <si>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</si>
  <si>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</si>
  <si>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</si>
  <si>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</si>
  <si>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</si>
  <si>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</si>
  <si>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</si>
  <si>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</si>
  <si>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</si>
  <si>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</si>
  <si>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</si>
  <si>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</si>
  <si>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</si>
  <si>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</si>
  <si>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</si>
  <si>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</si>
  <si>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</si>
  <si>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</si>
  <si>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</si>
  <si>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</si>
  <si>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</si>
  <si>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</si>
  <si>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</si>
  <si>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</si>
  <si>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</si>
  <si>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</si>
  <si>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</si>
  <si>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</si>
  <si>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</si>
  <si>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</si>
  <si>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</si>
  <si>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</si>
  <si>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</si>
  <si>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</si>
  <si>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</si>
  <si>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</si>
  <si>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</si>
  <si>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</si>
  <si>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</si>
  <si>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</si>
  <si>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</si>
  <si>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</si>
  <si>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</si>
  <si>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</si>
  <si>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</si>
  <si>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</si>
  <si>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</si>
  <si>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</si>
  <si>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</si>
  <si>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</si>
  <si>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</si>
  <si>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</si>
  <si>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</si>
  <si>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</si>
  <si>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</si>
  <si>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</si>
  <si>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</si>
  <si>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</si>
  <si>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</si>
  <si>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</si>
  <si>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</si>
  <si>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</si>
  <si>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</si>
  <si>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</si>
  <si>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</si>
  <si>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</si>
  <si>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</si>
  <si>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</si>
  <si>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</si>
  <si>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</si>
  <si>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</si>
  <si>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</si>
  <si>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</si>
  <si>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</si>
  <si>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</si>
  <si>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</si>
  <si>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</si>
  <si>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</si>
  <si>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</si>
  <si>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</si>
  <si>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</si>
  <si>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</si>
  <si>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</si>
  <si>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</si>
  <si>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</si>
  <si>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</si>
  <si>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</si>
  <si>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</si>
  <si>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</si>
  <si>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</si>
  <si>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</si>
  <si>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</si>
  <si>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</si>
  <si>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</si>
  <si>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</si>
  <si>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</si>
  <si>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</si>
  <si>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</si>
  <si>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</si>
  <si>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</si>
  <si>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</si>
  <si>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</si>
  <si>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</si>
  <si>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</si>
  <si>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</si>
  <si>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</si>
  <si>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</si>
  <si>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</si>
  <si>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</si>
  <si>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</si>
  <si>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</si>
  <si>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</si>
  <si>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</si>
  <si>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</si>
  <si>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</si>
  <si>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</si>
  <si>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</si>
  <si>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</si>
  <si>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</si>
  <si>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</si>
  <si>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</si>
  <si>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</si>
  <si>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</si>
  <si>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</si>
  <si>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</si>
  <si>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</si>
  <si>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</si>
  <si>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</si>
  <si>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</si>
  <si>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</si>
  <si>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</si>
  <si>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</si>
  <si>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</si>
  <si>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</si>
  <si>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</si>
  <si>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</si>
  <si>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</si>
  <si>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</si>
  <si>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</si>
  <si>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</si>
  <si>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</si>
  <si>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</si>
  <si>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</si>
  <si>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</si>
  <si>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</si>
  <si>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</si>
  <si>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</si>
  <si>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</si>
  <si>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</si>
  <si>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</si>
  <si>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</si>
  <si>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</si>
  <si>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</si>
  <si>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</si>
  <si>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</si>
  <si>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</si>
  <si>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</si>
  <si>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</si>
  <si>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</si>
  <si>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</si>
  <si>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</si>
  <si>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</si>
  <si>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</si>
  <si>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</si>
  <si>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</si>
  <si>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</si>
  <si>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</si>
  <si>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</si>
  <si>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</si>
  <si>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</si>
  <si>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</si>
  <si>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</si>
  <si>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</si>
  <si>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</si>
  <si>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</si>
  <si>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</si>
  <si>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</si>
  <si>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</si>
  <si>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</si>
  <si>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</si>
  <si>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</si>
  <si>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</si>
  <si>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</si>
  <si>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</si>
  <si>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</si>
  <si>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</si>
  <si>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</si>
  <si>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</si>
  <si>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</si>
  <si>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</si>
  <si>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</si>
  <si>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</si>
  <si>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</si>
  <si>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</si>
  <si>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</si>
  <si>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</si>
  <si>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</si>
  <si>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</si>
  <si>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</si>
  <si>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</si>
  <si>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</si>
  <si>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</si>
  <si>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</si>
  <si>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</si>
  <si>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</si>
  <si>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</si>
  <si>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</si>
  <si>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</si>
  <si>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</si>
  <si>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</si>
  <si>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</si>
  <si>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</si>
  <si>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</si>
  <si>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</si>
  <si>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</si>
  <si>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</si>
  <si>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</si>
  <si>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</si>
  <si>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</si>
  <si>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</si>
  <si>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</si>
  <si>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</si>
  <si>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</si>
  <si>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</si>
  <si>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</si>
  <si>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</si>
  <si>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</si>
  <si>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</si>
  <si>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</si>
  <si>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</si>
  <si>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</si>
  <si>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</si>
  <si>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</si>
  <si>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</si>
  <si>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</si>
  <si>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</si>
  <si>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</si>
  <si>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</si>
  <si>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</si>
  <si>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</si>
  <si>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</si>
  <si>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</si>
  <si>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</si>
  <si>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</si>
  <si>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</si>
  <si>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</si>
  <si>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</si>
  <si>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</si>
  <si>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</si>
  <si>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</si>
  <si>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</si>
  <si>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</si>
  <si>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</si>
  <si>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</si>
  <si>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</si>
  <si>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</si>
  <si>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</si>
  <si>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</si>
  <si>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</si>
  <si>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</si>
  <si>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</si>
  <si>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</si>
  <si>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</si>
  <si>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</si>
  <si>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</si>
  <si>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</si>
  <si>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</si>
  <si>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</si>
  <si>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</si>
  <si>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</si>
  <si>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</si>
  <si>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</si>
  <si>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</si>
  <si>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</si>
  <si>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</si>
  <si>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</si>
  <si>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</si>
  <si>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</si>
  <si>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</si>
  <si>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</si>
  <si>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</si>
  <si>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</si>
  <si>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</si>
  <si>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</si>
  <si>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</si>
  <si>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</si>
  <si>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</si>
  <si>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</si>
  <si>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</si>
  <si>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</si>
  <si>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</si>
  <si>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</si>
  <si>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</si>
  <si>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</si>
  <si>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</si>
  <si>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</si>
  <si>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</si>
  <si>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</si>
  <si>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</si>
  <si>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</si>
  <si>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</si>
  <si>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</si>
  <si>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</si>
  <si>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</si>
  <si>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</si>
  <si>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</si>
  <si>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</si>
  <si>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</si>
  <si>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</si>
  <si>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</si>
  <si>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</si>
  <si>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</si>
  <si>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</si>
  <si>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</si>
  <si>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</si>
  <si>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</si>
  <si>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</si>
  <si>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</si>
  <si>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</si>
  <si>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</si>
  <si>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</si>
  <si>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</si>
  <si>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</si>
  <si>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</si>
  <si>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</si>
  <si>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</si>
  <si>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</si>
  <si>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</si>
  <si>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</si>
  <si>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</si>
  <si>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</si>
  <si>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</si>
  <si>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</si>
  <si>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</si>
  <si>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</si>
  <si>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</si>
  <si>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</si>
  <si>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</si>
  <si>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</si>
  <si>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</si>
  <si>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</si>
  <si>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</si>
  <si>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</si>
  <si>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</si>
  <si>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</si>
  <si>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</si>
  <si>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</si>
  <si>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</si>
  <si>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</si>
  <si>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</si>
  <si>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</si>
  <si>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</si>
  <si>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</si>
  <si>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</si>
  <si>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</si>
  <si>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</si>
  <si>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</si>
  <si>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</si>
  <si>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</si>
  <si>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</si>
  <si>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</si>
  <si>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</si>
  <si>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</si>
  <si>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</si>
  <si>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</si>
  <si>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</si>
  <si>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</si>
  <si>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</si>
  <si>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</si>
  <si>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</si>
  <si>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</si>
  <si>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</si>
  <si>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</si>
  <si>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</si>
  <si>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</si>
  <si>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</si>
  <si>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</si>
  <si>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</si>
  <si>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</si>
  <si>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</si>
  <si>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</si>
  <si>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</si>
  <si>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</si>
  <si>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</si>
  <si>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</si>
  <si>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</si>
  <si>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</si>
  <si>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</si>
  <si>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</si>
  <si>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</si>
  <si>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</si>
  <si>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</si>
  <si>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</si>
  <si>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</si>
  <si>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</si>
  <si>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</si>
  <si>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</si>
  <si>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</si>
  <si>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</si>
  <si>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</si>
  <si>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</si>
  <si>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</si>
  <si>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</si>
  <si>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</si>
  <si>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</si>
  <si>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</si>
  <si>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</si>
  <si>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</si>
  <si>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</si>
  <si>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</si>
  <si>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</si>
  <si>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</si>
  <si>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</si>
  <si>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</si>
  <si>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</si>
  <si>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</si>
  <si>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</si>
  <si>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</si>
  <si>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</si>
  <si>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</si>
  <si>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</si>
  <si>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</si>
  <si>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</si>
  <si>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</si>
  <si>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</si>
  <si>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</si>
  <si>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</si>
  <si>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</si>
  <si>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</si>
  <si>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</si>
  <si>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</si>
  <si>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</si>
  <si>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</si>
  <si>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</si>
  <si>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</si>
  <si>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</si>
  <si>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</si>
  <si>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</si>
  <si>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</si>
  <si>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</si>
  <si>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</si>
  <si>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</si>
  <si>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</si>
  <si>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</si>
  <si>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</si>
  <si>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</si>
  <si>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</si>
  <si>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</si>
  <si>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</si>
  <si>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</si>
  <si>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</si>
  <si>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</si>
  <si>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</si>
  <si>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</si>
  <si>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</si>
  <si>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</si>
  <si>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</si>
  <si>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</si>
  <si>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</si>
  <si>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</si>
  <si>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</si>
  <si>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</si>
  <si>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</si>
  <si>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</si>
  <si>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</si>
  <si>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</si>
  <si>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</si>
  <si>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</si>
  <si>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</si>
  <si>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</si>
  <si>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</si>
  <si>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</si>
  <si>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</si>
  <si>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</si>
  <si>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</si>
  <si>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</si>
  <si>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</si>
  <si>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</si>
  <si>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</si>
  <si>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</si>
  <si>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</si>
  <si>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</si>
  <si>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</si>
  <si>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</si>
  <si>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</si>
  <si>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</si>
  <si>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</si>
  <si>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</si>
  <si>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</si>
  <si>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</si>
  <si>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</si>
  <si>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</si>
  <si>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</si>
  <si>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</si>
  <si>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</si>
  <si>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</si>
  <si>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</si>
  <si>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</si>
  <si>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</si>
  <si>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</si>
  <si>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</si>
  <si>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</si>
  <si>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</si>
  <si>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</si>
  <si>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</si>
  <si>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</si>
  <si>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</si>
  <si>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</si>
  <si>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</si>
  <si>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</si>
  <si>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</si>
  <si>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</si>
  <si>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</si>
  <si>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</si>
  <si>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</si>
  <si>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</si>
  <si>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</si>
  <si>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</si>
  <si>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</si>
  <si>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</si>
  <si>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</si>
  <si>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</si>
  <si>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</si>
  <si>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</si>
  <si>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</si>
  <si>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</si>
  <si>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</si>
  <si>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</si>
  <si>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</si>
  <si>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</si>
  <si>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</si>
  <si>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</si>
  <si>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</si>
  <si>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</si>
  <si>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</si>
  <si>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</si>
  <si>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</si>
  <si>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</si>
  <si>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</si>
  <si>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</si>
  <si>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</si>
  <si>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</si>
  <si>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</si>
  <si>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</si>
  <si>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</si>
  <si>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</si>
  <si>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</si>
  <si>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</si>
  <si>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</si>
  <si>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</si>
  <si>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</si>
  <si>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</si>
  <si>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</si>
  <si>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</si>
  <si>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</si>
  <si>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</si>
  <si>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</si>
  <si>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</si>
  <si>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</si>
  <si>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</si>
  <si>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</si>
  <si>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</si>
  <si>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</si>
  <si>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</si>
  <si>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</si>
  <si>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</si>
  <si>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</si>
  <si>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</si>
  <si>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</si>
  <si>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</si>
  <si>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</si>
  <si>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</si>
  <si>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</si>
  <si>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</si>
  <si>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</si>
  <si>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</si>
  <si>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</si>
  <si>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</si>
  <si>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</si>
  <si>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</si>
  <si>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</si>
  <si>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</si>
  <si>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</si>
  <si>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</si>
  <si>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</si>
  <si>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</si>
  <si>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</si>
  <si>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</si>
  <si>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</si>
  <si>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</si>
  <si>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</si>
  <si>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</si>
  <si>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</si>
  <si>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</si>
  <si>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</si>
  <si>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</si>
  <si>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</si>
  <si>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</si>
  <si>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</si>
  <si>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</si>
  <si>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</si>
  <si>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</si>
  <si>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</si>
  <si>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</si>
  <si>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</si>
  <si>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</si>
  <si>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</si>
  <si>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</si>
  <si>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</si>
  <si>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</si>
  <si>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</si>
  <si>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</si>
  <si>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</si>
  <si>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</si>
  <si>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</si>
  <si>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</si>
  <si>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</si>
  <si>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</si>
  <si>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</si>
  <si>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</si>
  <si>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</si>
  <si>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</si>
  <si>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</si>
  <si>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</si>
  <si>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</si>
  <si>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</si>
  <si>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</si>
  <si>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</si>
  <si>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</si>
  <si>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</si>
  <si>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</si>
  <si>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</si>
  <si>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</si>
  <si>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</si>
  <si>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</si>
  <si>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</si>
  <si>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</si>
  <si>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</si>
  <si>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</si>
  <si>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</si>
  <si>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</si>
  <si>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</si>
  <si>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</si>
  <si>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</si>
  <si>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</si>
  <si>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</si>
  <si>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</si>
  <si>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</si>
  <si>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</si>
  <si>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</si>
  <si>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</si>
  <si>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</si>
  <si>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</si>
  <si>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</si>
  <si>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</si>
  <si>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</si>
  <si>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</si>
  <si>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</si>
  <si>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</si>
  <si>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</si>
  <si>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</si>
  <si>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</si>
  <si>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</si>
  <si>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</si>
  <si>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</si>
  <si>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</si>
  <si>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</si>
  <si>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</si>
  <si>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</si>
  <si>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</si>
  <si>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</si>
  <si>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</si>
  <si>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</si>
  <si>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</si>
  <si>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</si>
  <si>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</si>
  <si>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</si>
  <si>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</si>
  <si>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</si>
  <si>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</si>
  <si>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</si>
  <si>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</si>
  <si>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</si>
  <si>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</si>
  <si>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</si>
  <si>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</si>
  <si>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</si>
  <si>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</si>
  <si>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</si>
  <si>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</si>
  <si>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</si>
  <si>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</si>
  <si>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</si>
  <si>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</si>
  <si>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</si>
  <si>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</si>
  <si>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</si>
  <si>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</si>
  <si>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</si>
  <si>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</si>
  <si>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</si>
  <si>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</si>
  <si>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</si>
  <si>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</si>
  <si>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</si>
  <si>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</si>
  <si>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</si>
  <si>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</si>
  <si>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</si>
  <si>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</si>
  <si>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</si>
  <si>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</si>
  <si>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</si>
  <si>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</si>
  <si>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</si>
  <si>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</si>
  <si>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</si>
  <si>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</si>
  <si>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</si>
  <si>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</si>
  <si>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</si>
  <si>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</si>
  <si>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</si>
  <si>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</si>
  <si>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</si>
  <si>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</si>
  <si>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</si>
  <si>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</si>
  <si>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</si>
  <si>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</si>
  <si>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</si>
  <si>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</si>
  <si>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</si>
  <si>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</si>
  <si>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</si>
  <si>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</si>
  <si>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</si>
  <si>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</si>
  <si>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</si>
  <si>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</si>
  <si>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</si>
  <si>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</si>
  <si>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</si>
  <si>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</si>
  <si>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</si>
  <si>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</si>
  <si>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</si>
  <si>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</si>
  <si>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</si>
  <si>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</si>
  <si>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</si>
  <si>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</si>
  <si>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</si>
  <si>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</si>
  <si>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</si>
  <si>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</si>
  <si>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</si>
  <si>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</si>
  <si>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</si>
  <si>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</si>
  <si>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</si>
  <si>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</si>
  <si>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</si>
  <si>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</si>
  <si>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</si>
  <si>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</si>
  <si>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</si>
  <si>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</si>
  <si>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</si>
  <si>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</si>
  <si>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</si>
  <si>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</si>
  <si>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</si>
  <si>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</si>
  <si>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</si>
  <si>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</si>
  <si>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</si>
  <si>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</si>
  <si>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</si>
  <si>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</si>
  <si>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</si>
  <si>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</si>
  <si>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</si>
  <si>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</si>
  <si>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</si>
  <si>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</si>
  <si>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</si>
  <si>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</si>
  <si>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</si>
  <si>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</si>
  <si>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</si>
  <si>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</si>
  <si>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</si>
  <si>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</si>
  <si>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</si>
  <si>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</si>
  <si>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</si>
  <si>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</si>
  <si>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</si>
  <si>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</si>
  <si>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</si>
  <si>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</si>
  <si>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</si>
  <si>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</si>
  <si>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</si>
  <si>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</si>
  <si>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</si>
  <si>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</si>
  <si>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</si>
  <si>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</si>
  <si>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</si>
  <si>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</si>
  <si>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</si>
  <si>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</si>
  <si>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</si>
  <si>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</si>
  <si>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</si>
  <si>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</si>
  <si>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</si>
  <si>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</si>
  <si>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</si>
  <si>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</si>
  <si>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</si>
  <si>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</si>
  <si>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</si>
  <si>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</si>
  <si>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</si>
  <si>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</si>
  <si>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</si>
  <si>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</si>
  <si>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</si>
  <si>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</si>
  <si>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</si>
  <si>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</si>
  <si>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</si>
  <si>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</si>
  <si>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</si>
  <si>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</si>
  <si>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</si>
  <si>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</si>
  <si>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</si>
  <si>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</si>
  <si>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</si>
  <si>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</si>
  <si>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</si>
  <si>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</si>
  <si>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</si>
  <si>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</si>
  <si>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</si>
  <si>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</si>
  <si>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</si>
  <si>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</si>
  <si>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</si>
  <si>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</si>
  <si>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</si>
  <si>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</si>
  <si>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</si>
  <si>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</si>
  <si>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</si>
  <si>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</si>
  <si>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</si>
  <si>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</si>
  <si>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</si>
  <si>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</si>
  <si>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</si>
  <si>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</si>
  <si>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</si>
  <si>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</si>
  <si>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</si>
  <si>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</si>
  <si>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</si>
  <si>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</si>
  <si>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</si>
  <si>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</si>
  <si>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</si>
  <si>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</si>
  <si>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</si>
  <si>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</si>
  <si>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</si>
  <si>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</si>
  <si>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</si>
  <si>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</si>
  <si>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</si>
  <si>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</si>
  <si>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</si>
  <si>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</si>
  <si>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</si>
  <si>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</si>
  <si>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</si>
  <si>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</si>
  <si>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</si>
  <si>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</si>
  <si>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</si>
  <si>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</si>
  <si>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</si>
  <si>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</si>
  <si>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</si>
  <si>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</si>
  <si>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</si>
  <si>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</si>
  <si>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</si>
  <si>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</si>
  <si>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</si>
  <si>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</si>
  <si>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</si>
  <si>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</si>
  <si>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</si>
  <si>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</si>
  <si>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</si>
  <si>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</si>
  <si>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</si>
  <si>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</si>
  <si>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</si>
  <si>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</si>
  <si>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</si>
  <si>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</si>
  <si>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</si>
  <si>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</si>
  <si>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</si>
  <si>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</si>
  <si>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</si>
  <si>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</si>
  <si>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</si>
  <si>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</si>
  <si>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</si>
  <si>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</si>
  <si>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</si>
  <si>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</si>
  <si>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</si>
  <si>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</si>
  <si>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</si>
  <si>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</si>
  <si>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</si>
  <si>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</si>
  <si>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</si>
  <si>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</si>
  <si>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</si>
  <si>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</si>
  <si>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</si>
  <si>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</si>
  <si>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</si>
  <si>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</si>
  <si>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</si>
  <si>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</si>
  <si>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</si>
  <si>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</si>
  <si>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</si>
  <si>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</si>
  <si>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</si>
  <si>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</si>
  <si>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</si>
  <si>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</si>
  <si>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</si>
  <si>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</si>
  <si>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</si>
  <si>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</si>
  <si>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</si>
  <si>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</si>
  <si>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</si>
  <si>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</si>
  <si>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</si>
  <si>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</si>
  <si>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</si>
  <si>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</si>
  <si>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</si>
  <si>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</si>
  <si>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</si>
  <si>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</si>
  <si>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</si>
  <si>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</si>
  <si>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</si>
  <si>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</si>
  <si>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</si>
  <si>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</si>
  <si>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</si>
  <si>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</si>
  <si>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</si>
  <si>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</si>
  <si>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</si>
  <si>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</si>
  <si>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</si>
  <si>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</si>
  <si>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</si>
  <si>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</si>
  <si>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</si>
  <si>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</si>
  <si>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</si>
  <si>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</si>
  <si>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</si>
  <si>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</si>
  <si>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</si>
  <si>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</si>
  <si>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</si>
  <si>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</si>
  <si>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</si>
  <si>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</si>
  <si>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</si>
  <si>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</si>
  <si>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</si>
  <si>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</si>
  <si>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</si>
  <si>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</si>
  <si>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</si>
  <si>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</si>
  <si>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</si>
  <si>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</si>
  <si>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</si>
  <si>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</si>
  <si>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</si>
  <si>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</si>
  <si>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</si>
  <si>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</si>
  <si>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</si>
  <si>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</si>
  <si>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</si>
  <si>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</si>
  <si>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</si>
  <si>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</si>
  <si>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</si>
  <si>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</si>
  <si>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</si>
  <si>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</si>
  <si>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</si>
  <si>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</si>
  <si>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</si>
  <si>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</si>
  <si>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</si>
  <si>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</si>
  <si>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</si>
  <si>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</si>
  <si>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</si>
  <si>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</si>
  <si>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</si>
  <si>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</si>
  <si>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</si>
  <si>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</si>
  <si>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</si>
  <si>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</si>
  <si>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</si>
  <si>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</si>
  <si>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</si>
  <si>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</si>
  <si>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</si>
  <si>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</si>
  <si>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</si>
  <si>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</si>
  <si>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</si>
  <si>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</si>
  <si>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</si>
  <si>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</si>
  <si>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</si>
  <si>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</si>
  <si>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</si>
  <si>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</si>
  <si>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</si>
  <si>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</si>
  <si>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</si>
  <si>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</si>
  <si>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</si>
  <si>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</si>
  <si>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</si>
  <si>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</si>
  <si>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</si>
  <si>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</si>
  <si>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</si>
  <si>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</si>
  <si>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</si>
  <si>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</si>
  <si>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</si>
  <si>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</si>
  <si>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</si>
  <si>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</si>
  <si>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</si>
  <si>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</si>
  <si>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</si>
  <si>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</si>
  <si>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</si>
  <si>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</si>
  <si>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</si>
  <si>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</si>
  <si>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</si>
  <si>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</si>
  <si>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</si>
  <si>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</si>
  <si>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</si>
  <si>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</si>
  <si>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</si>
  <si>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</si>
  <si>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</si>
  <si>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</si>
  <si>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</si>
  <si>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</si>
  <si>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</si>
  <si>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</si>
  <si>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</si>
  <si>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</si>
  <si>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</si>
  <si>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</si>
  <si>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</si>
  <si>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</si>
  <si>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</si>
  <si>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</si>
  <si>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</si>
  <si>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</si>
  <si>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</si>
  <si>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</si>
  <si>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</si>
  <si>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</si>
  <si>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</si>
  <si>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</si>
  <si>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</si>
  <si>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</si>
  <si>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</si>
  <si>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</si>
  <si>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</si>
  <si>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</si>
  <si>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</si>
  <si>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</si>
  <si>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</si>
  <si>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</si>
  <si>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</si>
  <si>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</si>
  <si>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</si>
  <si>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</si>
  <si>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</si>
  <si>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</si>
  <si>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</si>
  <si>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</si>
  <si>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</si>
  <si>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</si>
  <si>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</si>
  <si>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</si>
  <si>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</si>
  <si>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</si>
  <si>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</si>
  <si>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</si>
  <si>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</si>
  <si>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</si>
  <si>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</si>
  <si>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</si>
  <si>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</si>
  <si>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</si>
  <si>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</si>
  <si>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</si>
  <si>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</si>
  <si>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</si>
  <si>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</si>
  <si>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</si>
  <si>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</si>
  <si>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</si>
  <si>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</si>
  <si>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</si>
  <si>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</si>
  <si>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</si>
  <si>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</si>
  <si>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</si>
  <si>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</si>
  <si>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</si>
  <si>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</si>
  <si>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</si>
  <si>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</si>
  <si>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</si>
  <si>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</si>
  <si>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</si>
  <si>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</si>
  <si>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</si>
  <si>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</si>
  <si>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</si>
  <si>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</si>
  <si>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</si>
  <si>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</si>
  <si>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</si>
  <si>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</si>
  <si>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</si>
  <si>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</si>
  <si>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</si>
  <si>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</si>
  <si>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</si>
  <si>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</si>
  <si>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</si>
  <si>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</si>
  <si>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</si>
  <si>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</si>
  <si>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</si>
  <si>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</si>
  <si>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</si>
  <si>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</si>
  <si>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</si>
  <si>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</si>
  <si>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</si>
  <si>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</si>
  <si>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</si>
  <si>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</si>
  <si>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</si>
  <si>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</si>
  <si>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</si>
  <si>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</si>
  <si>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</si>
  <si>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</si>
  <si>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</si>
  <si>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</si>
  <si>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</si>
  <si>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</si>
  <si>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</si>
  <si>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</si>
  <si>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</si>
  <si>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</si>
  <si>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</si>
  <si>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</si>
  <si>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</si>
  <si>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</si>
  <si>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</si>
  <si>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</si>
  <si>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</si>
  <si>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</si>
  <si>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</si>
  <si>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</si>
  <si>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</si>
  <si>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</si>
  <si>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</si>
  <si>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</si>
  <si>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</si>
  <si>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</si>
  <si>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</si>
  <si>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</si>
  <si>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</si>
  <si>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</si>
  <si>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</si>
  <si>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</si>
  <si>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</si>
  <si>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</si>
  <si>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</si>
  <si>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</si>
  <si>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</si>
  <si>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</si>
  <si>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</si>
  <si>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</si>
  <si>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</si>
  <si>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</si>
  <si>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</si>
  <si>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</si>
  <si>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</si>
  <si>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</si>
  <si>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</si>
  <si>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</si>
  <si>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</si>
  <si>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</si>
  <si>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</si>
  <si>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</si>
  <si>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</si>
  <si>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</si>
  <si>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</si>
  <si>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</si>
  <si>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</si>
  <si>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</si>
  <si>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</si>
  <si>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</si>
  <si>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</si>
  <si>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</si>
  <si>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</si>
  <si>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</si>
  <si>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</si>
  <si>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</si>
  <si>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</si>
  <si>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</si>
  <si>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</si>
  <si>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</si>
  <si>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</si>
  <si>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</si>
  <si>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</si>
  <si>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</si>
  <si>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</si>
  <si>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</si>
  <si>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</si>
  <si>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</si>
  <si>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</si>
  <si>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</si>
  <si>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</si>
  <si>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</si>
  <si>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</si>
  <si>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</si>
  <si>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</si>
  <si>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</si>
  <si>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</si>
  <si>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</si>
  <si>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</si>
  <si>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</si>
  <si>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</si>
  <si>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</si>
  <si>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</si>
  <si>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</si>
  <si>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</si>
  <si>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</si>
  <si>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</si>
  <si>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</si>
  <si>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</si>
  <si>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</si>
  <si>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</si>
  <si>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</si>
  <si>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</si>
  <si>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</si>
  <si>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</si>
  <si>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</si>
  <si>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</si>
  <si>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</si>
  <si>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</si>
  <si>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</si>
  <si>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</si>
  <si>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</si>
  <si>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</si>
  <si>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</si>
  <si>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</si>
  <si>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</si>
  <si>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</si>
  <si>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</si>
  <si>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</si>
  <si>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</si>
  <si>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</si>
  <si>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</si>
  <si>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</si>
  <si>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</si>
  <si>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</si>
  <si>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</si>
  <si>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</si>
  <si>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</si>
  <si>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</si>
  <si>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</si>
  <si>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</si>
  <si>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</si>
  <si>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</si>
  <si>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</si>
  <si>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</si>
  <si>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</si>
  <si>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</si>
  <si>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</si>
  <si>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</si>
  <si>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</si>
  <si>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</si>
  <si>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</si>
  <si>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</si>
  <si>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</si>
  <si>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</si>
  <si>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</si>
  <si>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</si>
  <si>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</si>
  <si>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</si>
  <si>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</si>
  <si>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</si>
  <si>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</si>
  <si>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</si>
  <si>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</si>
  <si>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</si>
  <si>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</si>
  <si>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</si>
  <si>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</si>
  <si>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</si>
  <si>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</si>
  <si>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</si>
  <si>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</si>
  <si>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</si>
  <si>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</si>
  <si>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</si>
  <si>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</si>
  <si>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</si>
  <si>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</si>
  <si>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</si>
  <si>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</si>
  <si>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</si>
  <si>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</si>
  <si>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</si>
  <si>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</si>
  <si>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</si>
  <si>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</si>
  <si>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</si>
  <si>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</si>
  <si>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</si>
  <si>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</si>
  <si>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</si>
  <si>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</si>
  <si>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</si>
  <si>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</si>
  <si>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</si>
  <si>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</si>
  <si>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</si>
  <si>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</si>
  <si>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</si>
  <si>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</si>
  <si>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</si>
  <si>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</si>
  <si>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</si>
  <si>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</si>
  <si>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</si>
  <si>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</si>
  <si>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</si>
  <si>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</si>
  <si>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</si>
  <si>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</si>
  <si>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</si>
  <si>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</si>
  <si>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</si>
  <si>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</si>
  <si>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</si>
  <si>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</si>
  <si>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</si>
  <si>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</si>
  <si>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</si>
  <si>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</si>
  <si>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</si>
  <si>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</si>
  <si>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</si>
  <si>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</si>
  <si>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</si>
  <si>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</si>
  <si>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</si>
  <si>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</si>
  <si>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</si>
  <si>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</si>
  <si>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</si>
  <si>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</si>
  <si>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</si>
  <si>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</si>
  <si>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</si>
  <si>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</si>
  <si>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</si>
  <si>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</si>
  <si>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</si>
  <si>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</si>
  <si>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</si>
  <si>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</si>
  <si>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</si>
  <si>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</si>
  <si>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</si>
  <si>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</si>
  <si>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</si>
  <si>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</si>
  <si>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</si>
  <si>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</si>
  <si>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</si>
  <si>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</si>
  <si>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</si>
  <si>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</si>
  <si>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</si>
  <si>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</si>
  <si>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</si>
  <si>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</si>
  <si>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</si>
  <si>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</si>
  <si>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</si>
  <si>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</si>
  <si>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</si>
  <si>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</si>
  <si>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</si>
  <si>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</si>
  <si>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</si>
  <si>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</si>
  <si>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</si>
  <si>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</si>
  <si>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</si>
  <si>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</si>
  <si>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</si>
  <si>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</si>
  <si>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</si>
  <si>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</si>
  <si>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</si>
  <si>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</si>
  <si>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</si>
  <si>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</si>
  <si>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</si>
  <si>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</si>
  <si>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</si>
  <si>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</si>
  <si>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</si>
  <si>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</si>
  <si>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</si>
  <si>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</si>
  <si>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</si>
  <si>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</si>
  <si>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</si>
  <si>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</si>
  <si>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</si>
  <si>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</si>
  <si>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</si>
  <si>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</si>
  <si>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</si>
  <si>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</si>
  <si>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</si>
  <si>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</si>
  <si>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</si>
  <si>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</si>
  <si>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</si>
  <si>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</si>
  <si>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</si>
  <si>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</si>
  <si>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</si>
  <si>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</si>
  <si>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</si>
  <si>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</si>
  <si>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</si>
  <si>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</si>
  <si>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</si>
  <si>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</si>
  <si>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</si>
  <si>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</si>
  <si>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</si>
  <si>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</si>
  <si>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</si>
  <si>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</si>
  <si>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</si>
  <si>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</si>
  <si>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</si>
  <si>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</si>
  <si>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</si>
  <si>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</si>
  <si>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</si>
  <si>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</si>
  <si>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</si>
  <si>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</si>
  <si>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</si>
  <si>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</si>
  <si>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</si>
  <si>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</si>
  <si>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</si>
  <si>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</si>
  <si>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</si>
  <si>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</si>
  <si>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</si>
  <si>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</si>
  <si>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</si>
  <si>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</si>
  <si>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</si>
  <si>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</si>
  <si>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</si>
  <si>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</si>
  <si>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</si>
  <si>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</si>
  <si>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</si>
  <si>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</si>
  <si>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</si>
  <si>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</si>
  <si>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</si>
  <si>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</si>
  <si>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</si>
  <si>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</si>
  <si>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</si>
  <si>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</si>
  <si>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</si>
  <si>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</si>
  <si>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</si>
  <si>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</si>
  <si>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</si>
  <si>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</si>
  <si>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</si>
  <si>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</si>
  <si>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</si>
  <si>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</si>
  <si>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</si>
  <si>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</si>
  <si>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</si>
  <si>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</si>
  <si>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</si>
  <si>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</si>
  <si>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</si>
  <si>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</si>
  <si>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</si>
  <si>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</si>
  <si>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</si>
  <si>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</si>
  <si>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</si>
  <si>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</si>
  <si>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</si>
  <si>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</si>
  <si>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</si>
  <si>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</si>
  <si>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</si>
  <si>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</si>
  <si>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</si>
  <si>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</si>
  <si>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</si>
  <si>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</si>
  <si>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</si>
  <si>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</si>
  <si>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</si>
  <si>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</si>
  <si>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</si>
  <si>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</si>
  <si>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</si>
  <si>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</si>
  <si>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</si>
  <si>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</si>
  <si>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</si>
  <si>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</si>
  <si>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</si>
  <si>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</si>
  <si>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</si>
  <si>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</si>
  <si>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</si>
  <si>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</si>
  <si>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</si>
  <si>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</si>
  <si>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</si>
  <si>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</si>
  <si>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</si>
  <si>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</si>
  <si>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</si>
  <si>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</si>
  <si>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</si>
  <si>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</si>
  <si>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</si>
  <si>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</si>
  <si>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</si>
  <si>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</si>
  <si>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</si>
  <si>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</si>
  <si>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</si>
  <si>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</si>
  <si>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</si>
  <si>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</si>
  <si>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</si>
  <si>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</si>
  <si>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</si>
  <si>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</si>
  <si>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</si>
  <si>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</si>
  <si>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</si>
  <si>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</si>
  <si>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</si>
  <si>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</si>
  <si>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</si>
  <si>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</si>
  <si>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</si>
  <si>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</si>
  <si>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</si>
  <si>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</si>
  <si>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</si>
  <si>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</si>
  <si>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</si>
  <si>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</si>
  <si>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</si>
  <si>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</si>
  <si>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</si>
  <si>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</si>
  <si>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</si>
  <si>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</si>
  <si>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</si>
  <si>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</si>
  <si>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</si>
  <si>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</si>
  <si>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</si>
  <si>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</si>
  <si>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</si>
  <si>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</si>
  <si>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</si>
  <si>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</si>
  <si>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</si>
  <si>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</si>
  <si>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</si>
  <si>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</si>
  <si>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</si>
  <si>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</si>
  <si>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</si>
  <si>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</si>
  <si>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</si>
  <si>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</si>
  <si>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</si>
  <si>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</si>
  <si>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</si>
  <si>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</si>
  <si>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</si>
  <si>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</si>
  <si>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</si>
  <si>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</si>
  <si>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</si>
  <si>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</si>
  <si>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</si>
  <si>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</si>
  <si>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</si>
  <si>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</si>
  <si>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</si>
  <si>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</si>
  <si>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</si>
  <si>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</si>
  <si>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</si>
  <si>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</si>
  <si>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</si>
  <si>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</si>
  <si>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</si>
  <si>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</si>
  <si>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</si>
  <si>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</si>
  <si>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</si>
  <si>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</si>
  <si>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</si>
  <si>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</si>
  <si>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</si>
  <si>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</si>
  <si>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</si>
  <si>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</si>
  <si>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</si>
  <si>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</si>
  <si>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</si>
  <si>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</si>
  <si>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</si>
  <si>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</si>
  <si>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</si>
  <si>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</si>
  <si>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</si>
  <si>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</si>
  <si>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</si>
  <si>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</si>
  <si>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</si>
  <si>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</si>
  <si>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</si>
  <si>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</si>
  <si>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</si>
  <si>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</si>
  <si>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</si>
  <si>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</si>
  <si>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</si>
  <si>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</si>
  <si>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</si>
  <si>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</si>
  <si>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</si>
  <si>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</si>
  <si>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</si>
  <si>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</si>
  <si>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</si>
  <si>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</si>
  <si>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</si>
  <si>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</si>
  <si>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</si>
  <si>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</si>
  <si>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</si>
  <si>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</si>
  <si>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</si>
  <si>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</si>
  <si>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</si>
  <si>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</si>
  <si>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</si>
  <si>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</si>
  <si>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</si>
  <si>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</si>
  <si>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</si>
  <si>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</si>
  <si>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</si>
  <si>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</si>
  <si>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</si>
  <si>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</si>
  <si>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</si>
  <si>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</si>
  <si>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</si>
  <si>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</si>
  <si>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</si>
  <si>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</si>
  <si>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</si>
  <si>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</si>
  <si>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</si>
  <si>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</si>
  <si>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</si>
  <si>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</si>
  <si>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</si>
  <si>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</si>
  <si>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</si>
  <si>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</si>
  <si>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</si>
  <si>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</si>
  <si>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</si>
  <si>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</si>
  <si>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</si>
  <si>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</si>
  <si>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</si>
  <si>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</si>
  <si>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</si>
  <si>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</si>
  <si>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</si>
  <si>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</si>
  <si>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</si>
  <si>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</si>
  <si>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</si>
  <si>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</si>
  <si>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</si>
  <si>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</si>
  <si>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</si>
  <si>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</si>
  <si>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</si>
  <si>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</si>
  <si>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</si>
  <si>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</si>
  <si>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</si>
  <si>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</si>
  <si>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</si>
  <si>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</si>
  <si>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</si>
  <si>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</si>
  <si>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</si>
  <si>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</si>
  <si>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</si>
  <si>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</si>
  <si>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</si>
  <si>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</si>
  <si>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</si>
  <si>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</si>
  <si>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</si>
  <si>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</si>
  <si>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</si>
  <si>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</si>
  <si>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</si>
  <si>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</si>
  <si>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</si>
  <si>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</si>
  <si>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</si>
  <si>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</si>
  <si>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</si>
  <si>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</si>
  <si>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</si>
  <si>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</si>
  <si>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</si>
  <si>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</si>
  <si>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</si>
  <si>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</si>
  <si>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</si>
  <si>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</si>
  <si>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</si>
  <si>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</si>
  <si>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</si>
  <si>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</si>
  <si>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</si>
  <si>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</si>
  <si>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</si>
  <si>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</si>
  <si>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</si>
  <si>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</si>
  <si>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</si>
  <si>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</si>
  <si>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</si>
  <si>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</si>
  <si>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</si>
  <si>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</si>
  <si>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</si>
  <si>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</si>
  <si>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</si>
  <si>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</si>
  <si>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</si>
  <si>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</si>
  <si>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</si>
  <si>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</si>
  <si>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</si>
  <si>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</si>
  <si>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</si>
  <si>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</si>
  <si>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</si>
  <si>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</si>
  <si>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</si>
  <si>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</si>
  <si>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</si>
  <si>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</si>
  <si>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</si>
  <si>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</si>
  <si>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</si>
  <si>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</si>
  <si>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</si>
  <si>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</si>
  <si>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</si>
  <si>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</si>
  <si>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</si>
  <si>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</si>
  <si>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</si>
  <si>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</si>
  <si>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</si>
  <si>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</si>
  <si>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</si>
  <si>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</si>
  <si>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</si>
  <si>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</si>
  <si>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</si>
  <si>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</si>
  <si>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</si>
  <si>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</si>
  <si>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</si>
  <si>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</si>
  <si>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</si>
  <si>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</si>
  <si>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</si>
  <si>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</si>
  <si>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</si>
  <si>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</si>
  <si>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</si>
  <si>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</si>
  <si>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</si>
  <si>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</si>
  <si>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</si>
  <si>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</si>
  <si>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</si>
  <si>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</si>
  <si>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</si>
  <si>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</si>
  <si>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</si>
  <si>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</si>
  <si>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</si>
  <si>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</si>
  <si>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</si>
  <si>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</si>
  <si>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</si>
  <si>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</si>
  <si>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</si>
  <si>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</si>
  <si>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</si>
  <si>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</si>
  <si>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</si>
  <si>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</si>
  <si>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</si>
  <si>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</si>
  <si>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</si>
  <si>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</si>
  <si>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</si>
  <si>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</si>
  <si>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</si>
  <si>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</si>
  <si>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</si>
  <si>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</si>
  <si>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</si>
  <si>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</si>
  <si>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</si>
  <si>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</si>
  <si>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</si>
  <si>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</si>
  <si>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</si>
  <si>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</si>
  <si>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</si>
  <si>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</si>
  <si>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</si>
  <si>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</si>
  <si>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</si>
  <si>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</si>
  <si>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</si>
  <si>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</si>
  <si>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</si>
  <si>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</si>
  <si>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</si>
  <si>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</si>
  <si>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</si>
  <si>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</si>
  <si>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</si>
  <si>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</si>
  <si>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</si>
  <si>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</si>
  <si>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</si>
  <si>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</si>
  <si>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</si>
  <si>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</si>
  <si>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</si>
  <si>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</si>
  <si>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</si>
  <si>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</si>
  <si>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</si>
  <si>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</si>
  <si>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</si>
  <si>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</si>
  <si>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</si>
  <si>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</si>
  <si>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</si>
  <si>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</si>
  <si>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</si>
  <si>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</si>
  <si>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</si>
  <si>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</si>
  <si>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</si>
  <si>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</si>
  <si>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</si>
  <si>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</si>
  <si>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</si>
  <si>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</si>
  <si>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</si>
  <si>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</si>
  <si>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</si>
  <si>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</si>
  <si>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</si>
  <si>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</si>
  <si>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</si>
  <si>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</si>
  <si>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</si>
  <si>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</si>
  <si>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</si>
  <si>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</si>
  <si>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</si>
  <si>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</si>
  <si>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</si>
  <si>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</si>
  <si>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</si>
  <si>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</si>
  <si>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</si>
  <si>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</si>
  <si>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</si>
  <si>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</si>
  <si>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</si>
  <si>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</si>
  <si>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</si>
  <si>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</si>
  <si>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</si>
  <si>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</si>
  <si>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</si>
  <si>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</si>
  <si>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</si>
  <si>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</si>
  <si>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</si>
  <si>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</si>
  <si>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</si>
  <si>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</si>
  <si>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</si>
  <si>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</si>
  <si>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</si>
  <si>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</si>
  <si>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</si>
  <si>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</si>
  <si>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</si>
  <si>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</si>
  <si>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</si>
  <si>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</si>
  <si>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</si>
  <si>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</si>
  <si>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</si>
  <si>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</si>
  <si>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</si>
  <si>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</si>
  <si>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</si>
  <si>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</si>
  <si>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</si>
  <si>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</si>
  <si>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</si>
  <si>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</si>
  <si>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</si>
  <si>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</si>
  <si>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</si>
  <si>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</si>
  <si>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</si>
  <si>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</si>
  <si>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</si>
  <si>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</si>
  <si>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</si>
  <si>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</si>
  <si>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</si>
  <si>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</si>
  <si>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</si>
  <si>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</si>
  <si>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</si>
  <si>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</si>
  <si>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</si>
  <si>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</si>
  <si>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</si>
  <si>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</si>
  <si>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</si>
  <si>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</si>
  <si>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</si>
  <si>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</si>
  <si>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</si>
  <si>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</si>
  <si>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</si>
  <si>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</si>
  <si>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</si>
  <si>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</si>
  <si>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</si>
  <si>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</si>
  <si>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</si>
  <si>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</si>
  <si>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</si>
  <si>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</si>
  <si>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</si>
  <si>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</si>
  <si>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</si>
  <si>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</si>
  <si>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</si>
  <si>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</si>
  <si>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</si>
  <si>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</si>
  <si>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</si>
  <si>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</si>
  <si>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</si>
  <si>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</si>
  <si>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</si>
  <si>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</si>
  <si>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</si>
  <si>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</si>
  <si>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</si>
  <si>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</si>
  <si>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</si>
  <si>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</si>
  <si>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</si>
  <si>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</si>
  <si>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</si>
  <si>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</si>
  <si>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</si>
  <si>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</si>
  <si>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</si>
  <si>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</si>
  <si>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</si>
  <si>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</si>
  <si>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</si>
  <si>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</si>
  <si>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</si>
  <si>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</si>
  <si>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</si>
  <si>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</si>
  <si>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</si>
  <si>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</si>
  <si>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</si>
  <si>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</si>
  <si>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</si>
  <si>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</si>
  <si>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</si>
  <si>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</si>
  <si>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</si>
  <si>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</si>
  <si>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</si>
  <si>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</si>
  <si>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</si>
  <si>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</si>
  <si>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</si>
  <si>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</si>
  <si>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</si>
  <si>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</si>
  <si>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</si>
  <si>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</si>
  <si>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</si>
  <si>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</si>
  <si>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</si>
  <si>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</si>
  <si>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</si>
  <si>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</si>
  <si>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</si>
  <si>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</si>
  <si>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</si>
  <si>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</si>
  <si>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</si>
  <si>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</si>
  <si>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</si>
  <si>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</si>
  <si>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</si>
  <si>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</si>
  <si>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</si>
  <si>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</si>
  <si>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</si>
  <si>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</si>
  <si>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</si>
  <si>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</si>
  <si>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</si>
  <si>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</si>
  <si>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</si>
  <si>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</si>
  <si>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</si>
  <si>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</si>
  <si>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</si>
  <si>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</si>
  <si>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</si>
  <si>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</si>
  <si>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</si>
  <si>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</si>
  <si>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</si>
  <si>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</si>
  <si>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</si>
  <si>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</si>
  <si>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</si>
  <si>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</si>
  <si>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</si>
  <si>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</si>
  <si>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</si>
  <si>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</si>
  <si>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</si>
  <si>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</si>
  <si>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</si>
  <si>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</si>
  <si>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</si>
  <si>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</si>
  <si>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</si>
  <si>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</si>
  <si>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</si>
  <si>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</si>
  <si>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</si>
  <si>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</si>
  <si>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</si>
  <si>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</si>
  <si>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</si>
  <si>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</si>
  <si>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</si>
  <si>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</si>
  <si>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</si>
  <si>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</si>
  <si>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</si>
  <si>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</si>
  <si>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</si>
  <si>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</si>
  <si>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</si>
  <si>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</si>
  <si>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</si>
  <si>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</si>
  <si>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</si>
  <si>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</si>
  <si>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</si>
  <si>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</si>
  <si>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</si>
  <si>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</si>
  <si>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</si>
  <si>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</si>
  <si>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</si>
  <si>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</si>
  <si>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</si>
  <si>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</si>
  <si>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</si>
  <si>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</si>
  <si>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</si>
  <si>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</si>
  <si>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</si>
  <si>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</si>
  <si>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</si>
  <si>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</si>
  <si>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</si>
  <si>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</si>
  <si>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</si>
  <si>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</si>
  <si>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</si>
  <si>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</si>
  <si>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</si>
  <si>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</si>
  <si>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</si>
  <si>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</si>
  <si>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</si>
  <si>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</si>
  <si>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</si>
  <si>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</si>
  <si>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</si>
  <si>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</si>
  <si>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</si>
  <si>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</si>
  <si>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</si>
  <si>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</si>
  <si>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</si>
  <si>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</si>
  <si>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</si>
  <si>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</si>
  <si>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</si>
  <si>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</si>
  <si>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</si>
  <si>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</si>
  <si>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</si>
  <si>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</si>
  <si>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</si>
  <si>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</si>
  <si>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</si>
  <si>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</si>
  <si>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</si>
  <si>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</si>
  <si>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</si>
  <si>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</si>
  <si>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</si>
  <si>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</si>
  <si>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</si>
  <si>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</si>
  <si>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</si>
  <si>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</si>
  <si>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</si>
  <si>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</si>
  <si>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</si>
  <si>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</si>
  <si>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</si>
  <si>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</si>
  <si>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</si>
  <si>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</si>
  <si>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</si>
  <si>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</si>
  <si>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</si>
  <si>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</si>
  <si>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</si>
  <si>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</si>
  <si>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</si>
  <si>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</si>
  <si>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</si>
  <si>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</si>
  <si>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</si>
  <si>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</si>
  <si>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</si>
  <si>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</si>
  <si>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</si>
  <si>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</si>
  <si>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</si>
  <si>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</si>
  <si>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</si>
  <si>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</si>
  <si>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</si>
  <si>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</si>
  <si>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</si>
  <si>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</si>
  <si>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</si>
  <si>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</si>
  <si>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</si>
  <si>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</si>
  <si>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</si>
  <si>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</si>
  <si>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</si>
  <si>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</si>
  <si>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</si>
  <si>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</si>
  <si>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</si>
  <si>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</si>
  <si>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</si>
  <si>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</si>
  <si>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</si>
  <si>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</si>
  <si>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</si>
  <si>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</si>
  <si>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</si>
  <si>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</si>
  <si>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</si>
  <si>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</si>
  <si>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</si>
  <si>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</si>
  <si>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</si>
  <si>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</si>
  <si>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</si>
  <si>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</si>
  <si>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</si>
  <si>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</si>
  <si>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</si>
  <si>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</si>
  <si>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</si>
  <si>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</si>
  <si>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</si>
  <si>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</si>
  <si>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</si>
  <si>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</si>
  <si>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</si>
  <si>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</si>
  <si>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</si>
  <si>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</si>
  <si>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</si>
  <si>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</si>
  <si>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</si>
  <si>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</si>
  <si>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</si>
  <si>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</si>
  <si>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</si>
  <si>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</si>
  <si>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</si>
  <si>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</si>
  <si>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</si>
  <si>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</si>
  <si>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</si>
  <si>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</si>
  <si>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</si>
  <si>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</si>
  <si>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</si>
  <si>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</si>
  <si>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</si>
  <si>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</si>
  <si>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</si>
  <si>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</si>
  <si>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</si>
  <si>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</si>
  <si>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</si>
  <si>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</si>
  <si>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</si>
  <si>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</si>
  <si>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</si>
  <si>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</si>
  <si>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</si>
  <si>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</si>
  <si>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</si>
  <si>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</si>
  <si>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</si>
  <si>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</si>
  <si>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</si>
  <si>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</si>
  <si>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</si>
  <si>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</si>
  <si>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</si>
  <si>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</si>
  <si>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</si>
  <si>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</si>
  <si>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</si>
  <si>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</si>
  <si>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</si>
  <si>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</si>
  <si>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</si>
  <si>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</si>
  <si>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</si>
  <si>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</si>
  <si>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</si>
  <si>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</si>
  <si>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</si>
  <si>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</si>
  <si>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</si>
  <si>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</si>
  <si>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</si>
  <si>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</si>
  <si>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</si>
  <si>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</si>
  <si>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</si>
  <si>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</si>
  <si>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</si>
  <si>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</si>
  <si>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</si>
  <si>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</si>
  <si>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</si>
  <si>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</si>
  <si>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</si>
  <si>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</si>
  <si>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</si>
  <si>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</si>
  <si>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</si>
  <si>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</si>
  <si>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</si>
  <si>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</si>
  <si>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</si>
  <si>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</si>
  <si>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</si>
  <si>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</si>
  <si>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</si>
  <si>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</si>
  <si>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</si>
  <si>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</si>
  <si>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</si>
  <si>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</si>
  <si>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</si>
  <si>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</si>
  <si>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</si>
  <si>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</si>
  <si>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</si>
  <si>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</si>
  <si>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</si>
  <si>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</si>
  <si>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</si>
  <si>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</si>
  <si>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</si>
  <si>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</si>
  <si>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</si>
  <si>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</si>
  <si>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</si>
  <si>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</si>
  <si>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</si>
  <si>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</si>
  <si>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</si>
  <si>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</si>
  <si>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</si>
  <si>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</si>
  <si>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</si>
  <si>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</si>
  <si>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</si>
  <si>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</si>
  <si>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</si>
  <si>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</si>
  <si>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</si>
  <si>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</si>
  <si>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</si>
  <si>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</si>
  <si>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</si>
  <si>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</si>
  <si>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</si>
  <si>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</si>
  <si>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</si>
  <si>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</si>
  <si>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</si>
  <si>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</si>
  <si>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</si>
  <si>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</si>
  <si>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</si>
  <si>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</si>
  <si>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</si>
  <si>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</si>
  <si>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</si>
  <si>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</si>
  <si>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</si>
  <si>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</si>
  <si>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</si>
  <si>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</si>
  <si>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</si>
  <si>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</si>
  <si>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</si>
  <si>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</si>
  <si>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</si>
  <si>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</si>
  <si>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</si>
  <si>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</si>
  <si>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</si>
  <si>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</si>
  <si>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</si>
  <si>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</si>
  <si>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</si>
  <si>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</si>
  <si>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</si>
  <si>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</si>
  <si>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</si>
  <si>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</si>
  <si>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</si>
  <si>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</si>
  <si>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</si>
  <si>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</si>
  <si>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</si>
  <si>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</si>
  <si>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</si>
  <si>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</si>
  <si>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</si>
  <si>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</si>
  <si>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</si>
  <si>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</si>
  <si>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</si>
  <si>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</si>
  <si>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</si>
  <si>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</si>
  <si>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</si>
  <si>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</si>
  <si>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</si>
  <si>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</si>
  <si>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</si>
  <si>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</si>
  <si>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</si>
  <si>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</si>
  <si>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</si>
  <si>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</si>
  <si>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</si>
  <si>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</si>
  <si>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</si>
  <si>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</si>
  <si>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</si>
  <si>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</si>
  <si>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</si>
  <si>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</si>
  <si>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</si>
  <si>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</si>
  <si>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</si>
  <si>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</si>
  <si>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</si>
  <si>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</si>
  <si>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</si>
  <si>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</si>
  <si>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</si>
  <si>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</si>
  <si>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</si>
  <si>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</si>
  <si>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</si>
  <si>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</si>
  <si>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</si>
  <si>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</si>
  <si>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</si>
  <si>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</si>
  <si>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</si>
  <si>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</si>
  <si>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</si>
  <si>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</si>
  <si>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</si>
  <si>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</si>
  <si>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</si>
  <si>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</si>
  <si>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</si>
  <si>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</si>
  <si>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</si>
  <si>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</si>
  <si>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</si>
  <si>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</si>
  <si>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</si>
  <si>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</si>
  <si>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</si>
  <si>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</si>
  <si>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</si>
  <si>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</si>
  <si>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</si>
  <si>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</si>
  <si>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</si>
  <si>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</si>
  <si>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</si>
  <si>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</si>
  <si>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</si>
  <si>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</si>
  <si>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</si>
  <si>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</si>
  <si>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</si>
  <si>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</si>
  <si>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</si>
  <si>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</si>
  <si>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</si>
  <si>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</si>
  <si>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</si>
  <si>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</si>
  <si>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</si>
  <si>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</si>
  <si>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</si>
  <si>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</si>
  <si>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</si>
  <si>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</si>
  <si>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</si>
  <si>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</si>
  <si>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</si>
  <si>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</si>
  <si>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</si>
  <si>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</si>
  <si>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</si>
  <si>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</si>
  <si>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</si>
  <si>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</si>
  <si>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</si>
  <si>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</si>
  <si>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</si>
  <si>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</si>
  <si>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</si>
  <si>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</si>
  <si>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</si>
  <si>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</si>
  <si>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</si>
  <si>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</si>
  <si>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</si>
  <si>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</si>
  <si>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</si>
  <si>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</si>
  <si>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</si>
  <si>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</si>
  <si>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</si>
  <si>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</si>
  <si>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</si>
  <si>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</si>
  <si>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</si>
  <si>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</si>
  <si>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</si>
  <si>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</si>
  <si>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</si>
  <si>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</si>
  <si>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</si>
  <si>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</si>
  <si>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</si>
  <si>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</si>
  <si>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</si>
  <si>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</si>
  <si>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</si>
  <si>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</si>
  <si>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</si>
  <si>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</si>
  <si>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</si>
  <si>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</si>
  <si>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</si>
  <si>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</si>
  <si>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</si>
  <si>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</si>
  <si>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</si>
  <si>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</si>
  <si>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</si>
  <si>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</si>
  <si>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</si>
  <si>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</si>
  <si>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</si>
  <si>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</si>
  <si>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</si>
  <si>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</si>
  <si>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</si>
  <si>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</si>
  <si>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</si>
  <si>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</si>
  <si>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</si>
  <si>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</si>
  <si>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</si>
  <si>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</si>
  <si>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</si>
  <si>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</si>
  <si>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</si>
  <si>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</si>
  <si>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</si>
  <si>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</si>
  <si>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</si>
  <si>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</si>
  <si>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</si>
  <si>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</si>
  <si>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</si>
  <si>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</si>
  <si>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</si>
  <si>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</si>
  <si>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</si>
  <si>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</si>
  <si>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</si>
  <si>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</si>
  <si>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</si>
  <si>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</si>
  <si>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</si>
  <si>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</si>
  <si>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</si>
  <si>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</si>
  <si>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</si>
  <si>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</si>
  <si>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</si>
  <si>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</si>
  <si>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</si>
  <si>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</si>
  <si>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</si>
  <si>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</si>
  <si>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</si>
  <si>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</si>
  <si>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</si>
  <si>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</si>
  <si>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</si>
  <si>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</si>
  <si>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</si>
  <si>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</si>
  <si>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</si>
  <si>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</si>
  <si>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</si>
  <si>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</si>
  <si>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</si>
  <si>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</si>
  <si>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</si>
  <si>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</si>
  <si>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</si>
  <si>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</si>
  <si>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</si>
  <si>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</si>
  <si>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</si>
  <si>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</si>
  <si>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</si>
  <si>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</si>
  <si>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</si>
  <si>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</si>
  <si>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</si>
  <si>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</si>
  <si>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</si>
  <si>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</si>
  <si>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</si>
  <si>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</si>
  <si>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</si>
  <si>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</si>
  <si>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</si>
  <si>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</si>
  <si>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</si>
  <si>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</si>
  <si>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</si>
  <si>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</si>
  <si>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</si>
  <si>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</si>
  <si>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</si>
  <si>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</si>
  <si>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</si>
  <si>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</si>
  <si>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</si>
  <si>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</si>
  <si>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</si>
  <si>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</si>
  <si>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</si>
  <si>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</si>
  <si>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</si>
  <si>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</si>
  <si>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</si>
  <si>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</si>
  <si>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</si>
  <si>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</si>
  <si>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</si>
  <si>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</si>
  <si>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</si>
  <si>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</si>
  <si>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</si>
  <si>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</si>
  <si>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</si>
  <si>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</si>
  <si>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</si>
  <si>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</si>
  <si>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</si>
  <si>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</si>
  <si>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</si>
  <si>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</si>
  <si>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</si>
  <si>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</si>
  <si>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</si>
  <si>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</si>
  <si>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</si>
  <si>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</si>
  <si>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</si>
  <si>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</si>
  <si>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</si>
  <si>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</si>
  <si>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</si>
  <si>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</si>
  <si>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</si>
  <si>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</si>
  <si>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</si>
  <si>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</si>
  <si>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</si>
  <si>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</si>
  <si>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</si>
  <si>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</si>
  <si>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</si>
  <si>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</si>
  <si>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</si>
  <si>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</si>
  <si>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</si>
  <si>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</si>
  <si>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</si>
  <si>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</si>
  <si>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</si>
  <si>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</si>
  <si>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</si>
  <si>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</si>
  <si>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</si>
  <si>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</si>
  <si>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</si>
  <si>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</si>
  <si>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</si>
  <si>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</si>
  <si>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</si>
  <si>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</si>
  <si>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</si>
  <si>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</si>
  <si>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</si>
  <si>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</si>
  <si>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</si>
  <si>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</si>
  <si>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</si>
  <si>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</si>
  <si>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</si>
  <si>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</si>
  <si>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</si>
  <si>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</si>
  <si>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</si>
  <si>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</si>
  <si>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</si>
  <si>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</si>
  <si>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</si>
  <si>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</si>
  <si>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</si>
  <si>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</si>
  <si>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</si>
  <si>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</si>
  <si>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</si>
  <si>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</si>
  <si>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</si>
  <si>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</si>
  <si>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</si>
  <si>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</si>
  <si>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</si>
  <si>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</si>
  <si>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</si>
  <si>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</si>
  <si>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</si>
  <si>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</si>
  <si>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</si>
  <si>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</si>
  <si>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</si>
  <si>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</si>
  <si>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</si>
  <si>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</si>
  <si>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</si>
  <si>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</si>
  <si>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</si>
  <si>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</si>
  <si>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</si>
  <si>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</si>
  <si>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</si>
  <si>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</si>
  <si>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</si>
  <si>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</si>
  <si>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</si>
  <si>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</si>
  <si>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</si>
  <si>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</si>
  <si>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</si>
  <si>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</si>
  <si>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</si>
  <si>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</si>
  <si>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</si>
  <si>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</si>
  <si>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</si>
  <si>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</si>
  <si>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</si>
  <si>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</si>
  <si>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</si>
  <si>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</si>
  <si>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</si>
  <si>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</si>
  <si>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</si>
  <si>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</si>
  <si>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</si>
  <si>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</si>
  <si>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</si>
  <si>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</si>
  <si>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</si>
  <si>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</si>
  <si>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</si>
  <si>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</si>
  <si>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</si>
  <si>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</si>
  <si>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</si>
  <si>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</si>
  <si>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</si>
  <si>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</si>
  <si>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</si>
  <si>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</si>
  <si>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</si>
  <si>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</si>
  <si>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</si>
  <si>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</si>
  <si>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</si>
  <si>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</si>
  <si>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</si>
  <si>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</si>
  <si>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</si>
  <si>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</si>
  <si>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</si>
  <si>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</si>
  <si>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</si>
  <si>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</si>
  <si>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</si>
  <si>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</si>
  <si>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</si>
  <si>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</si>
  <si>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</si>
  <si>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</si>
  <si>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</si>
  <si>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</si>
  <si>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</si>
  <si>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</si>
  <si>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</si>
  <si>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</si>
  <si>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</si>
  <si>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</si>
  <si>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</si>
  <si>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</si>
  <si>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</si>
  <si>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</si>
  <si>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</si>
  <si>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</si>
  <si>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</si>
  <si>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</si>
  <si>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</si>
  <si>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</si>
  <si>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</si>
  <si>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</si>
  <si>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</si>
  <si>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</si>
  <si>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</si>
  <si>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</si>
  <si>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</si>
  <si>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</si>
  <si>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</si>
  <si>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</si>
  <si>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</si>
  <si>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</si>
  <si>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</si>
  <si>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</si>
  <si>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</si>
  <si>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</si>
  <si>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</si>
  <si>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</si>
  <si>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</si>
  <si>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</si>
  <si>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</si>
  <si>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</si>
  <si>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</si>
  <si>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</si>
  <si>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</si>
  <si>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</si>
  <si>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</si>
  <si>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</si>
  <si>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</si>
  <si>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</si>
  <si>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</si>
  <si>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</si>
  <si>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</si>
  <si>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</si>
  <si>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</si>
  <si>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</si>
  <si>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</si>
  <si>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</si>
  <si>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</si>
  <si>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</si>
  <si>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</si>
  <si>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</si>
  <si>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</si>
  <si>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</si>
  <si>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</si>
  <si>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</si>
  <si>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</si>
  <si>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</si>
  <si>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</si>
  <si>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</si>
  <si>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</si>
  <si>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</si>
  <si>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</si>
  <si>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</si>
  <si>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</si>
  <si>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</si>
  <si>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</si>
  <si>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</si>
  <si>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</si>
  <si>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</si>
  <si>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</si>
  <si>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</si>
  <si>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</si>
  <si>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</si>
  <si>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</si>
  <si>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</si>
  <si>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</si>
  <si>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</si>
  <si>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</si>
  <si>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</si>
  <si>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</si>
  <si>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</si>
  <si>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</si>
  <si>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</si>
  <si>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</si>
  <si>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</si>
  <si>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</si>
  <si>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</si>
  <si>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</si>
  <si>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</si>
  <si>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</si>
  <si>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</si>
  <si>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</si>
  <si>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</si>
  <si>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</si>
  <si>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</si>
  <si>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</si>
  <si>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</si>
  <si>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</si>
  <si>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</si>
  <si>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</si>
  <si>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</si>
  <si>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</si>
  <si>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</si>
  <si>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</si>
  <si>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</si>
  <si>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</si>
  <si>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</si>
  <si>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</si>
  <si>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</si>
  <si>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</si>
  <si>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</si>
  <si>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</si>
  <si>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</si>
  <si>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</si>
  <si>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</si>
  <si>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</si>
  <si>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</si>
  <si>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</si>
  <si>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</si>
  <si>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</si>
  <si>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</si>
  <si>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</si>
  <si>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</si>
  <si>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</si>
  <si>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</si>
  <si>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</si>
  <si>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</si>
  <si>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</si>
  <si>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</si>
  <si>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</si>
  <si>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</si>
  <si>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</si>
  <si>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</si>
  <si>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</si>
  <si>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</si>
  <si>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</si>
  <si>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</si>
  <si>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</si>
  <si>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</si>
  <si>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</si>
  <si>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</si>
  <si>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</si>
  <si>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</si>
  <si>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</si>
  <si>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</si>
  <si>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</si>
  <si>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</si>
  <si>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</si>
  <si>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</si>
  <si>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</si>
  <si>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</si>
  <si>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</si>
  <si>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</si>
  <si>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</si>
  <si>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</si>
  <si>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</si>
  <si>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</si>
  <si>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</si>
  <si>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</si>
  <si>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</si>
  <si>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</si>
  <si>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</si>
  <si>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</si>
  <si>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</si>
  <si>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</si>
  <si>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</si>
  <si>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</si>
  <si>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</si>
  <si>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</si>
  <si>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</si>
  <si>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</si>
  <si>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</si>
  <si>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</si>
  <si>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</si>
  <si>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</si>
  <si>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</si>
  <si>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</si>
  <si>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</si>
  <si>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</si>
  <si>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</si>
  <si>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</si>
  <si>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</si>
  <si>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</si>
  <si>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</si>
  <si>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</si>
  <si>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</si>
  <si>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</si>
  <si>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</si>
  <si>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</si>
  <si>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</si>
  <si>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</si>
  <si>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</si>
  <si>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</si>
  <si>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</si>
  <si>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</si>
  <si>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</si>
  <si>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</si>
  <si>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</si>
  <si>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</si>
  <si>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</si>
  <si>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</si>
  <si>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</si>
  <si>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</si>
  <si>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</si>
  <si>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</si>
  <si>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</si>
  <si>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</si>
  <si>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</si>
  <si>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</si>
  <si>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</si>
  <si>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</si>
  <si>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</si>
  <si>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</si>
  <si>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</si>
  <si>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</si>
  <si>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</si>
  <si>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</si>
  <si>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</si>
  <si>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</si>
  <si>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</si>
  <si>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</si>
  <si>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</si>
  <si>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</si>
  <si>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</si>
  <si>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</si>
  <si>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</si>
  <si>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</si>
  <si>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</si>
  <si>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</si>
  <si>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</si>
  <si>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</si>
  <si>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</si>
  <si>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</si>
  <si>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</si>
  <si>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</si>
  <si>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</si>
  <si>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</si>
  <si>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</si>
  <si>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</si>
  <si>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</si>
  <si>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</si>
  <si>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</si>
  <si>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</si>
  <si>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</si>
  <si>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</si>
  <si>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</si>
  <si>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</si>
  <si>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</si>
  <si>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</si>
  <si>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</si>
  <si>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</si>
  <si>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</si>
  <si>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</si>
  <si>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</si>
  <si>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</si>
  <si>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</si>
  <si>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</si>
  <si>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</si>
  <si>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</si>
  <si>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</si>
  <si>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</si>
  <si>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</si>
  <si>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</si>
  <si>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</si>
  <si>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</si>
  <si>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</si>
  <si>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</si>
  <si>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</si>
  <si>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</si>
  <si>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</si>
  <si>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</si>
  <si>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</si>
  <si>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</si>
  <si>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</si>
  <si>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</si>
  <si>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</si>
  <si>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</si>
  <si>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</si>
  <si>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</si>
  <si>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</si>
  <si>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</si>
  <si>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</si>
  <si>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</si>
  <si>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</si>
  <si>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</si>
  <si>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</si>
  <si>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</si>
  <si>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</si>
  <si>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</si>
  <si>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</si>
  <si>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</si>
  <si>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</si>
  <si>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</si>
  <si>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</si>
  <si>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</si>
  <si>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</si>
  <si>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</si>
  <si>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</si>
  <si>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</si>
  <si>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</si>
  <si>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</si>
  <si>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</si>
  <si>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</si>
  <si>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</si>
  <si>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</si>
  <si>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</si>
  <si>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</si>
  <si>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</si>
  <si>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</si>
  <si>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</si>
  <si>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</si>
  <si>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</si>
  <si>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</si>
  <si>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</si>
  <si>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</si>
  <si>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</si>
  <si>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</si>
  <si>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</si>
  <si>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</si>
  <si>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</si>
  <si>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</si>
  <si>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</si>
  <si>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</si>
  <si>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</si>
  <si>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</si>
  <si>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</si>
  <si>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</si>
  <si>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</si>
  <si>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</si>
  <si>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</si>
  <si>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</si>
  <si>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</si>
  <si>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</si>
  <si>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</si>
  <si>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</si>
  <si>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</si>
  <si>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</si>
  <si>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</si>
  <si>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</si>
  <si>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</si>
  <si>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</si>
  <si>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</si>
  <si>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</si>
  <si>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</si>
  <si>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</si>
  <si>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</si>
  <si>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</si>
  <si>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</si>
  <si>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</si>
  <si>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</si>
  <si>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</si>
  <si>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</si>
  <si>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</si>
  <si>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</si>
  <si>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</si>
  <si>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</si>
  <si>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</si>
  <si>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</si>
  <si>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</si>
  <si>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</si>
  <si>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</si>
  <si>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</si>
  <si>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</si>
  <si>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</si>
  <si>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</si>
  <si>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</si>
  <si>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</si>
  <si>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</si>
  <si>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</si>
  <si>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</si>
  <si>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</si>
  <si>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</si>
  <si>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</si>
  <si>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</si>
  <si>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</si>
  <si>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</si>
  <si>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</si>
  <si>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</si>
  <si>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</si>
  <si>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</si>
  <si>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</si>
  <si>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</si>
  <si>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</si>
  <si>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</si>
  <si>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</si>
  <si>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</si>
  <si>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</si>
  <si>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</si>
  <si>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</si>
  <si>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</si>
  <si>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</si>
  <si>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</si>
  <si>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</si>
  <si>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</si>
  <si>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</si>
  <si>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</si>
  <si>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</si>
  <si>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</si>
  <si>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</si>
  <si>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</si>
  <si>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</si>
  <si>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</si>
  <si>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</si>
  <si>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</si>
  <si>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</si>
  <si>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</si>
  <si>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</si>
  <si>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</si>
  <si>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</si>
  <si>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</si>
  <si>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</si>
  <si>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</si>
  <si>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</si>
  <si>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</si>
  <si>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</si>
  <si>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</si>
  <si>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</si>
  <si>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</si>
  <si>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</si>
  <si>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</si>
  <si>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</si>
  <si>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</si>
  <si>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</si>
  <si>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</si>
  <si>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</si>
  <si>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</si>
  <si>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</si>
  <si>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</si>
  <si>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</si>
  <si>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</si>
  <si>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</si>
  <si>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</si>
  <si>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</si>
  <si>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</si>
  <si>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</si>
  <si>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</si>
  <si>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</si>
  <si>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</si>
  <si>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</si>
  <si>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</si>
  <si>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</si>
  <si>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</si>
  <si>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</si>
  <si>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</si>
  <si>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</si>
  <si>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</si>
  <si>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</si>
  <si>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</si>
  <si>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</si>
  <si>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</si>
  <si>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</si>
  <si>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</si>
  <si>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</si>
  <si>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</si>
  <si>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</si>
  <si>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</si>
  <si>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</si>
  <si>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</si>
  <si>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</si>
  <si>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</si>
  <si>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</si>
  <si>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</si>
  <si>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</si>
  <si>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</si>
  <si>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</si>
  <si>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</si>
  <si>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</si>
  <si>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</si>
  <si>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</si>
  <si>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</si>
  <si>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</si>
  <si>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</si>
  <si>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</si>
  <si>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</si>
  <si>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</si>
  <si>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</si>
  <si>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</si>
  <si>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</si>
  <si>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</si>
  <si>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</si>
  <si>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</si>
  <si>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</si>
  <si>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</si>
  <si>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</si>
  <si>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</si>
  <si>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</si>
  <si>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</si>
  <si>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</si>
  <si>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</si>
  <si>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</si>
  <si>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</si>
  <si>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</si>
  <si>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</si>
  <si>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</si>
  <si>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</si>
  <si>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</si>
  <si>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</si>
  <si>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</si>
  <si>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</si>
  <si>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</si>
  <si>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</si>
  <si>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</si>
  <si>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</si>
  <si>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</si>
  <si>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</si>
  <si>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</si>
  <si>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</si>
  <si>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</si>
  <si>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</si>
  <si>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</si>
  <si>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</si>
  <si>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</si>
  <si>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</si>
  <si>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</si>
  <si>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</si>
  <si>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</si>
  <si>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</si>
  <si>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</si>
  <si>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</si>
  <si>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</si>
  <si>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</si>
  <si>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</si>
  <si>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</si>
  <si>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</si>
  <si>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</si>
  <si>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</si>
  <si>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</si>
  <si>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</si>
  <si>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</si>
  <si>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</si>
  <si>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</si>
  <si>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</si>
  <si>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</si>
  <si>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</si>
  <si>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</si>
  <si>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</si>
  <si>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</si>
  <si>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</si>
  <si>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</si>
  <si>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</si>
  <si>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</si>
  <si>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</si>
  <si>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</si>
  <si>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</si>
  <si>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</si>
  <si>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</si>
  <si>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</si>
  <si>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</si>
  <si>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</si>
  <si>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</si>
  <si>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</si>
  <si>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</si>
  <si>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</si>
  <si>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</si>
  <si>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</si>
  <si>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</si>
  <si>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</si>
  <si>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</si>
  <si>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</si>
  <si>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</si>
  <si>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</si>
  <si>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</si>
  <si>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</si>
  <si>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</si>
  <si>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</si>
  <si>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</si>
  <si>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</si>
  <si>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</si>
  <si>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</si>
  <si>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</si>
  <si>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</si>
  <si>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</si>
  <si>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</si>
  <si>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</si>
  <si>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</si>
  <si>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</si>
  <si>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</si>
  <si>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</si>
  <si>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</si>
  <si>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</si>
  <si>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</si>
  <si>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</si>
  <si>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</si>
  <si>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</si>
  <si>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</si>
  <si>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</si>
  <si>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</si>
  <si>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</si>
  <si>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</si>
  <si>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</si>
  <si>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</si>
  <si>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</si>
  <si>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</si>
  <si>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</si>
  <si>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</si>
  <si>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</si>
  <si>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</si>
  <si>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</si>
  <si>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</si>
  <si>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</si>
  <si>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</si>
  <si>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</si>
  <si>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</si>
  <si>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</si>
  <si>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</si>
  <si>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</si>
  <si>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</si>
  <si>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</si>
  <si>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</si>
  <si>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</si>
  <si>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</si>
  <si>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</si>
  <si>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</si>
  <si>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</si>
  <si>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</si>
  <si>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</si>
  <si>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</si>
  <si>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</si>
  <si>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</si>
  <si>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</si>
  <si>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</si>
  <si>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</si>
  <si>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</si>
  <si>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</si>
  <si>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</si>
  <si>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</si>
  <si>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</si>
  <si>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</si>
  <si>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</si>
  <si>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</si>
  <si>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</si>
  <si>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</si>
  <si>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</si>
  <si>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</si>
  <si>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</si>
  <si>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</si>
  <si>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</si>
  <si>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</si>
  <si>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</si>
  <si>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</si>
  <si>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</si>
  <si>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</si>
  <si>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</si>
  <si>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</si>
  <si>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</si>
  <si>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</si>
  <si>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</si>
  <si>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</si>
  <si>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</si>
  <si>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</si>
  <si>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</si>
  <si>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</si>
  <si>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</si>
  <si>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</si>
  <si>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</si>
  <si>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</si>
  <si>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</si>
  <si>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</si>
  <si>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</si>
  <si>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</si>
  <si>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</si>
  <si>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</si>
  <si>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</si>
  <si>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</si>
  <si>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</si>
  <si>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</si>
  <si>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</si>
  <si>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</si>
  <si>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</si>
  <si>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</si>
  <si>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</si>
  <si>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</si>
  <si>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</si>
  <si>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</si>
  <si>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</si>
  <si>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</si>
  <si>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</si>
  <si>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</si>
  <si>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</si>
  <si>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</si>
  <si>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</si>
  <si>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</si>
  <si>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</si>
  <si>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</si>
  <si>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</si>
  <si>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</si>
  <si>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</si>
  <si>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</si>
  <si>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</si>
  <si>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</si>
  <si>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</si>
  <si>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</si>
  <si>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</si>
  <si>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</si>
  <si>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</si>
  <si>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</si>
  <si>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</si>
  <si>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</si>
  <si>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</si>
  <si>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</si>
  <si>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</si>
  <si>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</si>
  <si>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</si>
  <si>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</si>
  <si>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</si>
  <si>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</si>
  <si>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</si>
  <si>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</si>
  <si>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</si>
  <si>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</si>
  <si>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</si>
  <si>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</si>
  <si>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</si>
  <si>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</si>
  <si>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</si>
  <si>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</si>
  <si>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</si>
  <si>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</si>
  <si>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</si>
  <si>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</si>
  <si>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</si>
  <si>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</si>
  <si>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</si>
  <si>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</si>
  <si>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</si>
  <si>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</si>
  <si>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</si>
  <si>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</si>
  <si>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</si>
  <si>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</si>
  <si>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</si>
  <si>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</si>
  <si>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</si>
  <si>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</si>
  <si>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</si>
  <si>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</si>
  <si>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</si>
  <si>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</si>
  <si>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</si>
  <si>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</si>
  <si>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</si>
  <si>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</si>
  <si>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</si>
  <si>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</si>
  <si>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</si>
  <si>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</si>
  <si>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</si>
  <si>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</si>
  <si>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</si>
  <si>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</si>
  <si>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</si>
  <si>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</si>
  <si>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</si>
  <si>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</si>
  <si>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</si>
  <si>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</si>
  <si>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</si>
  <si>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</si>
  <si>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</si>
  <si>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</si>
  <si>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</si>
  <si>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</si>
  <si>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</si>
  <si>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</si>
  <si>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</si>
  <si>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</si>
  <si>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</si>
  <si>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</si>
  <si>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</si>
  <si>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</si>
  <si>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</si>
  <si>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</si>
  <si>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</si>
  <si>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</si>
  <si>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</si>
  <si>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</si>
  <si>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</si>
  <si>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</si>
  <si>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</si>
  <si>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</si>
  <si>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</si>
  <si>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</si>
  <si>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</si>
  <si>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</si>
  <si>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</si>
  <si>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</si>
  <si>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</si>
  <si>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</si>
  <si>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</si>
  <si>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</si>
  <si>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</si>
  <si>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</si>
  <si>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</si>
  <si>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</si>
  <si>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</si>
  <si>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</si>
  <si>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</si>
  <si>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</si>
  <si>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</si>
  <si>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</si>
  <si>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</si>
  <si>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</si>
  <si>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</si>
  <si>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</si>
  <si>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</si>
  <si>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</si>
  <si>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</si>
  <si>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</si>
  <si>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</si>
  <si>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</si>
  <si>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</si>
  <si>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</si>
  <si>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</si>
  <si>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</si>
  <si>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</si>
  <si>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</si>
  <si>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</si>
  <si>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</si>
  <si>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</si>
  <si>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</si>
  <si>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</si>
  <si>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</si>
  <si>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</si>
  <si>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</si>
  <si>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</si>
  <si>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</si>
  <si>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</si>
  <si>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</si>
  <si>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</si>
  <si>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</si>
  <si>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</si>
  <si>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</si>
  <si>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</si>
  <si>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</si>
  <si>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</si>
  <si>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</si>
  <si>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</si>
  <si>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</si>
  <si>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</si>
  <si>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</si>
  <si>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</si>
  <si>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</si>
  <si>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</si>
  <si>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</si>
  <si>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</si>
  <si>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</si>
  <si>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</si>
  <si>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</si>
  <si>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</si>
  <si>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</si>
  <si>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</si>
  <si>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</si>
  <si>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</si>
  <si>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</si>
  <si>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</si>
  <si>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</si>
  <si>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</si>
  <si>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</si>
  <si>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</si>
  <si>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</si>
  <si>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</si>
  <si>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</si>
  <si>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</si>
  <si>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</si>
  <si>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</si>
  <si>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</si>
  <si>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</si>
  <si>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</si>
  <si>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</si>
  <si>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</si>
  <si>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</si>
  <si>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</si>
  <si>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</si>
  <si>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</si>
  <si>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</si>
  <si>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</si>
  <si>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</si>
  <si>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</si>
  <si>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</si>
  <si>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</si>
  <si>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</si>
  <si>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</si>
  <si>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</si>
  <si>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</si>
  <si>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</si>
  <si>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</si>
  <si>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</si>
  <si>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</si>
  <si>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</si>
  <si>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</si>
  <si>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</si>
  <si>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</si>
  <si>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</si>
  <si>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</si>
  <si>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</si>
  <si>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</si>
  <si>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</si>
  <si>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</si>
  <si>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</si>
  <si>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</si>
  <si>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</si>
  <si>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</si>
  <si>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</si>
  <si>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</si>
  <si>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</si>
  <si>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</si>
  <si>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</si>
  <si>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</si>
  <si>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</si>
  <si>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</si>
  <si>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</si>
  <si>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</si>
  <si>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</si>
  <si>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</si>
  <si>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</si>
  <si>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</si>
  <si>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</si>
  <si>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</si>
  <si>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</si>
  <si>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</si>
  <si>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</si>
  <si>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</si>
  <si>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</si>
  <si>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</si>
  <si>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</si>
  <si>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</si>
  <si>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</si>
  <si>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</si>
  <si>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</si>
  <si>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</si>
  <si>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</si>
  <si>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</si>
  <si>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</si>
  <si>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</si>
  <si>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</si>
  <si>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</si>
  <si>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</si>
  <si>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</si>
  <si>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</si>
  <si>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</si>
  <si>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</si>
  <si>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</si>
  <si>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</si>
  <si>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</si>
  <si>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</si>
  <si>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</si>
  <si>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</si>
  <si>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</si>
  <si>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</si>
  <si>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</si>
  <si>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</si>
  <si>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</si>
  <si>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</si>
  <si>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</si>
  <si>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</si>
  <si>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</si>
  <si>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</si>
  <si>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</si>
  <si>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</si>
  <si>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</si>
  <si>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</si>
  <si>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</si>
  <si>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</si>
  <si>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</si>
  <si>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</si>
  <si>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</si>
  <si>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</si>
  <si>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</si>
  <si>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</si>
  <si>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</si>
  <si>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</si>
  <si>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</si>
  <si>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</si>
  <si>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</si>
  <si>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</si>
  <si>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</si>
  <si>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</si>
  <si>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</si>
  <si>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</si>
  <si>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</si>
  <si>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</si>
  <si>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</si>
  <si>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</si>
  <si>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</si>
  <si>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</si>
  <si>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</si>
  <si>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</si>
  <si>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</si>
  <si>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</si>
  <si>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</si>
  <si>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</si>
  <si>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</si>
  <si>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</si>
  <si>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</si>
  <si>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</si>
  <si>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</si>
  <si>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</si>
  <si>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</si>
  <si>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</si>
  <si>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</si>
  <si>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</si>
  <si>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</si>
  <si>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</si>
  <si>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</si>
  <si>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</si>
  <si>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</si>
  <si>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</si>
  <si>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</si>
  <si>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</si>
  <si>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</si>
  <si>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</si>
  <si>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</si>
  <si>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</si>
  <si>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</si>
  <si>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</si>
  <si>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</si>
  <si>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</si>
  <si>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</si>
  <si>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</si>
  <si>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</si>
  <si>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</si>
  <si>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</si>
  <si>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</si>
  <si>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</si>
  <si>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</si>
  <si>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</si>
  <si>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</si>
  <si>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</si>
  <si>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</si>
  <si>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</si>
  <si>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</si>
  <si>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</si>
  <si>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</si>
  <si>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</si>
  <si>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</si>
  <si>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</si>
  <si>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</si>
  <si>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</si>
  <si>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</si>
  <si>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</si>
  <si>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</si>
  <si>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</si>
  <si>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</si>
  <si>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</si>
  <si>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</si>
  <si>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</si>
  <si>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</si>
  <si>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</si>
  <si>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</si>
  <si>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</si>
  <si>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</si>
  <si>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</si>
  <si>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</si>
  <si>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</si>
  <si>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</si>
  <si>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</si>
  <si>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</si>
  <si>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</si>
  <si>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</si>
  <si>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</si>
  <si>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</si>
  <si>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</si>
  <si>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</si>
  <si>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</si>
  <si>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</si>
  <si>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</si>
  <si>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</si>
  <si>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</si>
  <si>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</si>
  <si>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</si>
  <si>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</si>
  <si>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</si>
  <si>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</si>
  <si>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</si>
  <si>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</si>
  <si>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</si>
  <si>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</si>
  <si>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</si>
  <si>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</si>
  <si>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</si>
  <si>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</si>
  <si>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</si>
  <si>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</si>
  <si>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</si>
  <si>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</si>
  <si>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</si>
  <si>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</si>
  <si>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</si>
  <si>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</si>
  <si>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</si>
  <si>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</si>
  <si>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</si>
  <si>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</si>
  <si>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</si>
  <si>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</si>
  <si>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</si>
  <si>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</si>
  <si>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</si>
  <si>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</si>
  <si>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</si>
  <si>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</si>
  <si>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</si>
  <si>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</si>
  <si>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</si>
  <si>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</si>
  <si>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</si>
  <si>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</si>
  <si>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</si>
  <si>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</si>
  <si>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</si>
  <si>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</si>
  <si>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</si>
  <si>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</si>
  <si>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</si>
  <si>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</si>
  <si>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</si>
  <si>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</si>
  <si>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</si>
  <si>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</si>
  <si>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</si>
  <si>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</si>
  <si>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</si>
  <si>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</si>
  <si>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</si>
  <si>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</si>
  <si>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</si>
  <si>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</si>
  <si>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</si>
  <si>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</si>
  <si>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</si>
  <si>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</si>
  <si>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</si>
  <si>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</si>
  <si>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</si>
  <si>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</si>
  <si>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</si>
  <si>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</si>
  <si>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</si>
  <si>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</si>
  <si>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</si>
  <si>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</si>
  <si>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</si>
  <si>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</si>
  <si>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</si>
  <si>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</si>
  <si>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</si>
  <si>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</si>
  <si>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</si>
  <si>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</si>
  <si>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</si>
  <si>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</si>
  <si>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</si>
  <si>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</si>
  <si>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</si>
  <si>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</si>
  <si>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</si>
  <si>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</si>
  <si>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</si>
  <si>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</si>
  <si>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</si>
  <si>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</si>
  <si>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</si>
  <si>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</si>
  <si>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</si>
  <si>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</si>
  <si>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</si>
  <si>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</si>
  <si>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</si>
  <si>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</si>
  <si>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</si>
  <si>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</si>
  <si>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</si>
  <si>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</si>
  <si>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</si>
  <si>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</si>
  <si>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</si>
  <si>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</si>
  <si>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</si>
  <si>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</si>
  <si>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</si>
  <si>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</si>
  <si>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</si>
  <si>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</si>
  <si>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</si>
  <si>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</si>
  <si>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</si>
  <si>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</si>
  <si>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</si>
  <si>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</si>
  <si>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</si>
  <si>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</si>
  <si>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</si>
  <si>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</si>
  <si>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</si>
  <si>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</si>
  <si>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</si>
  <si>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</si>
  <si>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</si>
  <si>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</si>
  <si>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</si>
  <si>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</si>
  <si>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</si>
  <si>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</si>
  <si>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</si>
  <si>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</si>
  <si>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</si>
  <si>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</si>
  <si>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</si>
  <si>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</si>
  <si>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</si>
  <si>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</si>
  <si>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</si>
  <si>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</si>
  <si>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</si>
  <si>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</si>
  <si>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</si>
  <si>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</si>
  <si>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</si>
  <si>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</si>
  <si>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</si>
  <si>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</si>
  <si>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</si>
  <si>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</si>
  <si>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</si>
  <si>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</si>
  <si>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</si>
  <si>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</si>
  <si>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</si>
  <si>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</si>
  <si>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</si>
  <si>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</si>
  <si>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</si>
  <si>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</si>
  <si>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</si>
  <si>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</si>
  <si>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</si>
  <si>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</si>
  <si>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</si>
  <si>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</si>
  <si>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</si>
  <si>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</si>
  <si>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</si>
  <si>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</si>
  <si>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</si>
  <si>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</si>
  <si>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</si>
  <si>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</si>
  <si>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</si>
  <si>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</si>
  <si>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</si>
  <si>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</si>
  <si>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</si>
  <si>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</si>
  <si>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</si>
  <si>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</si>
  <si>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</si>
  <si>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</si>
  <si>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</si>
  <si>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</si>
  <si>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</si>
  <si>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</si>
  <si>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</si>
  <si>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</si>
  <si>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</si>
  <si>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</si>
  <si>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</si>
  <si>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</si>
  <si>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</si>
  <si>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</si>
  <si>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</si>
  <si>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</si>
  <si>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</si>
  <si>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</si>
  <si>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</si>
  <si>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</si>
  <si>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</si>
  <si>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</si>
  <si>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</si>
  <si>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</si>
  <si>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</si>
  <si>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</si>
  <si>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</si>
  <si>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</si>
  <si>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</si>
  <si>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</si>
  <si>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</si>
  <si>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</si>
  <si>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</si>
  <si>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</si>
  <si>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</si>
  <si>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</si>
  <si>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</si>
  <si>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</si>
  <si>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</si>
  <si>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</si>
  <si>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</si>
  <si>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</si>
  <si>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</si>
  <si>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</si>
  <si>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</si>
  <si>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</si>
  <si>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</si>
  <si>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</si>
  <si>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</si>
  <si>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</si>
  <si>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</si>
  <si>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</si>
  <si>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</si>
  <si>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</si>
  <si>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</si>
  <si>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</si>
  <si>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</si>
  <si>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</si>
  <si>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</si>
  <si>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</si>
  <si>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</si>
  <si>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</si>
  <si>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</si>
  <si>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</si>
  <si>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</si>
  <si>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</si>
  <si>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</si>
  <si>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</si>
  <si>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</si>
  <si>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</si>
  <si>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</si>
  <si>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</si>
  <si>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</si>
  <si>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</si>
  <si>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</si>
  <si>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</si>
  <si>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</si>
  <si>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</si>
  <si>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</si>
  <si>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</si>
  <si>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</si>
  <si>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</si>
  <si>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</si>
  <si>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</si>
  <si>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</si>
  <si>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</si>
  <si>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</si>
  <si>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</si>
  <si>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</si>
  <si>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</si>
  <si>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</si>
  <si>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</si>
  <si>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</si>
  <si>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</si>
  <si>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</si>
  <si>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</si>
  <si>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</si>
  <si>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</si>
  <si>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</si>
  <si>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</si>
  <si>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</si>
  <si>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</si>
  <si>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</si>
  <si>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</si>
  <si>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</si>
  <si>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</si>
  <si>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</si>
  <si>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</si>
  <si>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</si>
  <si>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</si>
  <si>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</si>
  <si>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</si>
  <si>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</si>
  <si>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</si>
  <si>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</si>
  <si>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</si>
  <si>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</si>
  <si>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</si>
  <si>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</si>
  <si>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</si>
  <si>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</si>
  <si>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</si>
  <si>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</si>
  <si>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</si>
  <si>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</si>
  <si>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</si>
  <si>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</si>
  <si>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</si>
  <si>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</si>
  <si>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</si>
  <si>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</si>
  <si>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</si>
  <si>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</si>
  <si>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</si>
  <si>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</si>
  <si>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</si>
  <si>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</si>
  <si>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</si>
  <si>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</si>
  <si>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</si>
  <si>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</si>
  <si>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</si>
  <si>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</si>
  <si>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</si>
  <si>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</si>
  <si>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</si>
  <si>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</si>
  <si>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</si>
  <si>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</si>
  <si>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</si>
  <si>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</si>
  <si>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</si>
  <si>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</si>
  <si>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</si>
  <si>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</si>
  <si>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</si>
  <si>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</si>
  <si>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</si>
  <si>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</si>
  <si>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</si>
  <si>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</si>
  <si>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</si>
  <si>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</si>
  <si>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</si>
  <si>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</si>
  <si>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</si>
  <si>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</si>
  <si>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</si>
  <si>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</si>
  <si>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</si>
  <si>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</si>
  <si>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</si>
  <si>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</si>
  <si>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</si>
  <si>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</si>
  <si>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</si>
  <si>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</si>
  <si>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</si>
  <si>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</si>
  <si>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</si>
  <si>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</si>
  <si>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</si>
  <si>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</si>
  <si>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</si>
  <si>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</si>
  <si>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</si>
  <si>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</si>
  <si>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</si>
  <si>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</si>
  <si>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</si>
  <si>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</si>
  <si>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</si>
  <si>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</si>
  <si>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</si>
  <si>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</si>
  <si>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</si>
  <si>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</si>
  <si>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</si>
  <si>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</si>
  <si>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</si>
  <si>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</si>
  <si>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</si>
  <si>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</si>
  <si>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</si>
  <si>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</si>
  <si>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</si>
  <si>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</si>
  <si>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</si>
  <si>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</si>
  <si>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</si>
  <si>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</si>
  <si>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</si>
  <si>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</si>
  <si>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</si>
  <si>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</si>
  <si>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</si>
  <si>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</si>
  <si>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</si>
  <si>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</si>
  <si>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</si>
  <si>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</si>
  <si>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</si>
  <si>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</si>
  <si>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</si>
  <si>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</si>
  <si>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</si>
  <si>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</si>
  <si>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</si>
  <si>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</si>
  <si>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</si>
  <si>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</si>
  <si>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</si>
  <si>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</si>
  <si>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</si>
  <si>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</si>
  <si>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</si>
  <si>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</si>
  <si>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</si>
  <si>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</si>
  <si>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</si>
  <si>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</si>
  <si>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</si>
  <si>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</si>
  <si>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</si>
  <si>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</si>
  <si>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</si>
  <si>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</si>
  <si>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</si>
  <si>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</si>
  <si>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</si>
  <si>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</si>
  <si>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</si>
  <si>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</si>
  <si>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</si>
  <si>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</si>
  <si>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</si>
  <si>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</si>
  <si>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</si>
  <si>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</si>
  <si>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</si>
  <si>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</si>
  <si>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</si>
  <si>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</si>
  <si>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</si>
  <si>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</si>
  <si>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</si>
  <si>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</si>
  <si>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</si>
  <si>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</si>
  <si>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</si>
  <si>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</si>
  <si>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</si>
  <si>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</si>
  <si>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</si>
  <si>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</si>
  <si>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</si>
  <si>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</si>
  <si>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</si>
  <si>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</si>
  <si>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</si>
  <si>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</si>
  <si>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</si>
  <si>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</si>
  <si>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</si>
  <si>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</si>
  <si>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</si>
  <si>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</si>
  <si>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</si>
  <si>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</si>
  <si>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</si>
  <si>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</si>
  <si>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</si>
  <si>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</si>
  <si>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</si>
  <si>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</si>
  <si>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</si>
  <si>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</si>
  <si>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</si>
  <si>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</si>
  <si>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</si>
  <si>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</si>
  <si>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</si>
  <si>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</si>
  <si>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</si>
  <si>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</si>
  <si>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</si>
  <si>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</si>
  <si>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</si>
  <si>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</si>
  <si>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</si>
  <si>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</si>
  <si>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</si>
  <si>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</si>
  <si>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</si>
  <si>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</si>
  <si>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</si>
  <si>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</si>
  <si>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</si>
  <si>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</si>
  <si>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</si>
  <si>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</si>
  <si>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</si>
  <si>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</si>
  <si>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</si>
  <si>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</si>
  <si>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</si>
  <si>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</si>
  <si>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</si>
  <si>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</si>
  <si>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</si>
  <si>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</si>
  <si>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</si>
  <si>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</si>
  <si>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</si>
  <si>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</si>
  <si>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</si>
  <si>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</si>
  <si>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</si>
  <si>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</si>
  <si>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</si>
  <si>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</si>
  <si>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</si>
  <si>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</si>
  <si>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</si>
  <si>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</si>
  <si>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</si>
  <si>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</si>
  <si>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</si>
  <si>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</si>
  <si>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</si>
  <si>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</si>
  <si>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</si>
  <si>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</si>
  <si>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</si>
  <si>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</si>
  <si>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</si>
  <si>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</si>
  <si>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</si>
  <si>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</si>
  <si>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</si>
  <si>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</si>
  <si>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</si>
  <si>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</si>
  <si>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</si>
  <si>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</si>
  <si>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</si>
  <si>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</si>
  <si>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</si>
  <si>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</si>
  <si>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</si>
  <si>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</si>
  <si>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</si>
  <si>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</si>
  <si>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</si>
  <si>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</si>
  <si>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</si>
  <si>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</si>
  <si>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</si>
  <si>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</si>
  <si>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</si>
  <si>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</si>
  <si>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</si>
  <si>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</si>
  <si>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</si>
  <si>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</si>
  <si>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</si>
  <si>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</si>
  <si>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</si>
  <si>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</si>
  <si>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</si>
  <si>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</si>
  <si>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</si>
  <si>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</si>
  <si>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</si>
  <si>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</si>
  <si>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</si>
  <si>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</si>
  <si>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</si>
  <si>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</si>
  <si>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</si>
  <si>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</si>
  <si>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</si>
  <si>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</si>
  <si>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</si>
  <si>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</si>
  <si>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</si>
  <si>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</si>
  <si>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</si>
  <si>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</si>
  <si>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</si>
  <si>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</si>
  <si>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</si>
  <si>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</si>
  <si>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</si>
  <si>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</si>
  <si>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</si>
  <si>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</si>
  <si>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</si>
  <si>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</si>
  <si>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</si>
  <si>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</si>
  <si>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</si>
  <si>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</si>
  <si>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</si>
  <si>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</si>
  <si>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</si>
  <si>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</si>
  <si>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</si>
  <si>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</si>
  <si>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</si>
  <si>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</si>
  <si>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</si>
  <si>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</si>
  <si>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</si>
  <si>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</si>
  <si>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</si>
  <si>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</si>
  <si>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</si>
  <si>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</si>
  <si>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</si>
  <si>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</si>
  <si>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</si>
  <si>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</si>
  <si>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</si>
  <si>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</si>
  <si>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</si>
  <si>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</si>
  <si>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</si>
  <si>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</si>
  <si>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</si>
  <si>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</si>
  <si>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</si>
  <si>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</si>
  <si>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</si>
  <si>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</si>
  <si>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</si>
  <si>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</si>
  <si>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</si>
  <si>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</si>
  <si>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</si>
  <si>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</si>
  <si>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</si>
  <si>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</si>
  <si>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</si>
  <si>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</si>
  <si>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</si>
  <si>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</si>
  <si>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</si>
  <si>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</si>
  <si>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</si>
  <si>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</si>
  <si>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</si>
  <si>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</si>
  <si>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</si>
  <si>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</si>
  <si>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</si>
  <si>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</si>
  <si>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</si>
  <si>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</si>
  <si>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</si>
  <si>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</si>
  <si>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</si>
  <si>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</si>
  <si>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</si>
  <si>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</si>
  <si>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</si>
  <si>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</si>
  <si>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</si>
  <si>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</si>
  <si>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</si>
  <si>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</si>
  <si>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</si>
  <si>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</si>
  <si>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</si>
  <si>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</si>
  <si>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</si>
  <si>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</si>
  <si>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</si>
  <si>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</si>
  <si>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</si>
  <si>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</si>
  <si>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</si>
  <si>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</si>
  <si>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</si>
  <si>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</si>
  <si>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</si>
  <si>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</si>
  <si>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</si>
  <si>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</si>
  <si>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</si>
  <si>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</si>
  <si>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</si>
  <si>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</si>
  <si>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</si>
  <si>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</si>
  <si>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</si>
  <si>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</si>
  <si>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</si>
  <si>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</si>
  <si>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</si>
  <si>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</si>
  <si>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</si>
  <si>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</si>
  <si>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</si>
  <si>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</si>
  <si>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</si>
  <si>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</si>
  <si>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</si>
  <si>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</si>
  <si>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</si>
  <si>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</si>
  <si>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</si>
  <si>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</si>
  <si>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</si>
  <si>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</si>
  <si>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</si>
  <si>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</si>
  <si>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</si>
  <si>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</si>
  <si>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</si>
  <si>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</si>
  <si>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</si>
  <si>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</si>
  <si>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</si>
  <si>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</si>
  <si>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</si>
  <si>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</si>
  <si>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</si>
  <si>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</si>
  <si>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</si>
  <si>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</si>
  <si>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</si>
  <si>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</si>
  <si>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</si>
  <si>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</si>
  <si>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</si>
  <si>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</si>
  <si>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</si>
  <si>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</si>
  <si>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</si>
  <si>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</si>
  <si>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</si>
  <si>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</si>
  <si>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</si>
  <si>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</si>
  <si>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</si>
  <si>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</si>
  <si>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</si>
  <si>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</si>
  <si>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</si>
  <si>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</si>
  <si>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</si>
  <si>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</si>
  <si>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</si>
  <si>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</si>
  <si>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</si>
  <si>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</si>
  <si>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</si>
  <si>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</si>
  <si>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</si>
  <si>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</si>
  <si>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</si>
  <si>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</si>
  <si>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</si>
  <si>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</si>
  <si>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</si>
  <si>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</si>
  <si>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</si>
  <si>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</si>
  <si>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</si>
  <si>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</si>
  <si>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</si>
  <si>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</si>
  <si>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</si>
  <si>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</si>
  <si>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</si>
  <si>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</si>
  <si>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</si>
  <si>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</si>
  <si>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</si>
  <si>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</si>
  <si>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</si>
  <si>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</si>
  <si>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</si>
  <si>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</si>
  <si>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</si>
  <si>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</si>
  <si>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</si>
  <si>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</si>
  <si>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</si>
  <si>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</si>
  <si>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</si>
  <si>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</si>
  <si>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</si>
  <si>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</si>
  <si>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</si>
  <si>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</si>
  <si>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</si>
  <si>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</si>
  <si>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</si>
  <si>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</si>
  <si>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</si>
  <si>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</si>
  <si>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</si>
  <si>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</si>
  <si>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</si>
  <si>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</si>
  <si>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</si>
  <si>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</si>
  <si>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</si>
  <si>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</si>
  <si>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</si>
  <si>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</si>
  <si>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</si>
  <si>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</si>
  <si>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</si>
  <si>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</si>
  <si>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</si>
  <si>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</si>
  <si>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</si>
  <si>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</si>
  <si>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</si>
  <si>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</si>
  <si>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</si>
  <si>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</si>
  <si>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</si>
  <si>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</si>
  <si>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</si>
  <si>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</si>
  <si>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</si>
  <si>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</si>
  <si>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</si>
  <si>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</si>
  <si>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</si>
  <si>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</si>
  <si>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</si>
  <si>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</si>
  <si>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</si>
  <si>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</si>
  <si>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</si>
  <si>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</si>
  <si>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</si>
  <si>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</si>
  <si>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</si>
  <si>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</si>
  <si>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</si>
  <si>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</si>
  <si>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</si>
  <si>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</si>
  <si>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</si>
  <si>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</si>
  <si>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</si>
  <si>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</si>
  <si>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</si>
  <si>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</si>
  <si>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</si>
  <si>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</si>
  <si>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</si>
  <si>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</si>
  <si>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</si>
  <si>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</si>
  <si>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</si>
  <si>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</si>
  <si>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</si>
  <si>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</si>
  <si>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</si>
  <si>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</si>
  <si>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</si>
  <si>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</si>
  <si>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</si>
  <si>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</si>
  <si>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</si>
  <si>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</si>
  <si>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</si>
  <si>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</si>
  <si>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</si>
  <si>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</si>
  <si>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</si>
  <si>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</si>
  <si>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</si>
  <si>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</si>
  <si>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</si>
  <si>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</si>
  <si>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</si>
  <si>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</si>
  <si>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</si>
  <si>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</si>
  <si>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</si>
  <si>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</si>
  <si>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</si>
  <si>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</si>
  <si>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</si>
  <si>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</si>
  <si>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</si>
  <si>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</si>
  <si>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</si>
  <si>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</si>
  <si>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</si>
  <si>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</si>
  <si>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</si>
  <si>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</si>
  <si>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</si>
  <si>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</si>
  <si>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</si>
  <si>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</si>
  <si>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</si>
  <si>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</si>
  <si>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</si>
  <si>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</si>
  <si>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</si>
  <si>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</si>
  <si>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</si>
  <si>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</si>
  <si>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</si>
  <si>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</si>
  <si>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</si>
  <si>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</si>
  <si>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</si>
  <si>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</si>
  <si>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</si>
  <si>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</si>
  <si>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</si>
  <si>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</si>
  <si>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</si>
  <si>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</si>
  <si>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</si>
  <si>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</si>
  <si>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</si>
  <si>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</si>
  <si>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</si>
  <si>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</si>
  <si>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</si>
  <si>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</si>
  <si>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</si>
  <si>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</si>
  <si>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</si>
  <si>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</si>
  <si>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</si>
  <si>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</si>
  <si>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</si>
  <si>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</si>
  <si>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</si>
  <si>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</si>
  <si>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</si>
  <si>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</si>
  <si>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</si>
  <si>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</si>
  <si>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</si>
  <si>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</si>
  <si>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</si>
  <si>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</si>
  <si>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</si>
  <si>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</si>
  <si>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</si>
  <si>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</si>
  <si>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</si>
  <si>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</si>
  <si>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</si>
  <si>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</si>
  <si>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</si>
  <si>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</si>
  <si>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</si>
  <si>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</si>
  <si>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</si>
  <si>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</si>
  <si>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</si>
  <si>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</si>
  <si>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</si>
  <si>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</si>
  <si>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</si>
  <si>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</si>
  <si>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</si>
  <si>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</si>
  <si>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</si>
  <si>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</si>
  <si>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</si>
  <si>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</si>
  <si>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</si>
  <si>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</si>
  <si>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</si>
  <si>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</si>
  <si>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</si>
  <si>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</si>
  <si>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</si>
  <si>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</si>
  <si>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</si>
  <si>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</si>
  <si>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</si>
  <si>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</si>
  <si>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</si>
  <si>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</si>
  <si>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</si>
  <si>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</si>
  <si>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</si>
  <si>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</si>
  <si>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</si>
  <si>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</si>
  <si>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</si>
  <si>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</si>
  <si>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</si>
  <si>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</si>
  <si>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</si>
  <si>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</si>
  <si>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</si>
  <si>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</si>
  <si>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</si>
  <si>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</si>
  <si>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</si>
  <si>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</si>
  <si>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</si>
  <si>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</si>
  <si>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</si>
  <si>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</si>
  <si>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</si>
  <si>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</si>
  <si>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</si>
  <si>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</si>
  <si>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</si>
  <si>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</si>
  <si>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</si>
  <si>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</si>
  <si>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</si>
  <si>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</si>
  <si>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</si>
  <si>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</si>
  <si>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</si>
  <si>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</si>
  <si>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</si>
  <si>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</si>
  <si>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</si>
  <si>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</si>
  <si>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</si>
  <si>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</si>
  <si>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</si>
  <si>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</si>
  <si>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</si>
  <si>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</si>
  <si>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</si>
  <si>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</si>
  <si>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</si>
  <si>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</si>
  <si>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</si>
  <si>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</si>
  <si>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</si>
  <si>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</si>
  <si>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</si>
  <si>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</si>
  <si>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</si>
  <si>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</si>
  <si>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</si>
  <si>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</si>
  <si>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</si>
  <si>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</si>
  <si>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</si>
  <si>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</si>
  <si>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</si>
  <si>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</si>
  <si>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</si>
  <si>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</si>
  <si>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</si>
  <si>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</si>
  <si>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</si>
  <si>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</si>
  <si>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</si>
  <si>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</si>
  <si>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</si>
  <si>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</si>
  <si>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</si>
  <si>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</si>
  <si>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</si>
  <si>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</si>
  <si>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</si>
  <si>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</si>
  <si>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</si>
  <si>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</si>
  <si>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</si>
  <si>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</si>
  <si>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</si>
  <si>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</si>
  <si>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</si>
  <si>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</si>
  <si>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</si>
  <si>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</si>
  <si>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</si>
  <si>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</si>
  <si>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</si>
  <si>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</si>
  <si>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</si>
  <si>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</si>
  <si>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</si>
  <si>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</si>
  <si>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</si>
  <si>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</si>
  <si>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</si>
  <si>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</si>
  <si>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</si>
  <si>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</si>
  <si>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</si>
  <si>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</si>
  <si>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</si>
  <si>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</si>
  <si>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</si>
  <si>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</si>
  <si>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</si>
  <si>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</si>
  <si>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</si>
  <si>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</si>
  <si>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</si>
  <si>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</si>
  <si>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</si>
  <si>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</si>
  <si>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</si>
  <si>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</si>
  <si>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</si>
  <si>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</si>
  <si>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</si>
  <si>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</si>
  <si>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</si>
  <si>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</si>
  <si>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</si>
  <si>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</si>
  <si>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</si>
  <si>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</si>
  <si>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</si>
  <si>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</si>
  <si>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</si>
  <si>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</si>
  <si>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</si>
  <si>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</si>
  <si>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</si>
  <si>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</si>
  <si>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</si>
  <si>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</si>
  <si>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</si>
  <si>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</si>
  <si>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</si>
  <si>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</si>
  <si>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</si>
  <si>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</si>
  <si>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</si>
  <si>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</si>
  <si>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</si>
  <si>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</si>
  <si>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</si>
  <si>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</si>
  <si>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</si>
  <si>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</si>
  <si>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</si>
  <si>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</si>
  <si>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</si>
  <si>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</si>
  <si>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</si>
  <si>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</si>
  <si>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</si>
  <si>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</si>
  <si>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</si>
  <si>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</si>
  <si>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</si>
  <si>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</si>
  <si>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</si>
  <si>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</si>
  <si>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</si>
  <si>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</si>
  <si>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</si>
  <si>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</si>
  <si>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</si>
  <si>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</si>
  <si>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</si>
  <si>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</si>
  <si>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</si>
  <si>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</si>
  <si>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</si>
  <si>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</si>
  <si>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</si>
  <si>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</si>
  <si>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</si>
  <si>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</si>
  <si>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</si>
  <si>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</si>
  <si>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</si>
  <si>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</si>
  <si>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</si>
  <si>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</si>
  <si>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</si>
  <si>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</si>
  <si>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</si>
  <si>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</si>
  <si>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</si>
  <si>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</si>
  <si>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</si>
  <si>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</si>
  <si>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</si>
  <si>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</si>
  <si>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</si>
  <si>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</si>
  <si>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</si>
  <si>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</si>
  <si>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</si>
  <si>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</si>
  <si>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</si>
  <si>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</si>
  <si>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</si>
  <si>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</si>
  <si>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</si>
  <si>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</si>
  <si>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</si>
  <si>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</si>
  <si>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</si>
  <si>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</si>
  <si>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</si>
  <si>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</si>
  <si>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</si>
  <si>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</si>
  <si>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</si>
  <si>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</si>
  <si>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</si>
  <si>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</si>
  <si>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</si>
  <si>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</si>
  <si>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</si>
  <si>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</si>
  <si>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</si>
  <si>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</si>
  <si>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</si>
  <si>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</si>
  <si>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</si>
  <si>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</si>
  <si>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</si>
  <si>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</si>
  <si>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</si>
  <si>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</si>
  <si>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</si>
  <si>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</si>
  <si>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</si>
  <si>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</si>
  <si>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</si>
  <si>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</si>
  <si>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</si>
  <si>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</si>
  <si>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</si>
  <si>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</si>
  <si>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</si>
  <si>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</si>
  <si>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</si>
  <si>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</si>
  <si>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</si>
  <si>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</si>
  <si>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</si>
  <si>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</si>
  <si>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</si>
  <si>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</si>
  <si>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</si>
  <si>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</si>
  <si>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</si>
  <si>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</si>
  <si>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</si>
  <si>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</si>
  <si>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</si>
  <si>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</si>
  <si>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</si>
  <si>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</si>
  <si>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</si>
  <si>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</si>
  <si>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</si>
  <si>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</si>
  <si>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</si>
  <si>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</si>
  <si>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</si>
  <si>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</si>
  <si>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</si>
  <si>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</si>
  <si>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</si>
  <si>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</si>
  <si>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</si>
  <si>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</si>
  <si>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</si>
  <si>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</si>
  <si>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</si>
  <si>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</si>
  <si>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</si>
  <si>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</si>
  <si>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</si>
  <si>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</si>
  <si>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</si>
  <si>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</si>
  <si>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</si>
  <si>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</si>
  <si>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</si>
  <si>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</si>
  <si>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</si>
  <si>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</si>
  <si>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</si>
  <si>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</si>
  <si>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</si>
  <si>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</si>
  <si>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</si>
  <si>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</si>
  <si>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</si>
  <si>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</si>
  <si>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</si>
  <si>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</si>
  <si>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</si>
  <si>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</si>
  <si>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</si>
  <si>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</si>
  <si>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</si>
  <si>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</si>
  <si>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</si>
  <si>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</si>
  <si>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</si>
  <si>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</si>
  <si>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</si>
  <si>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</si>
  <si>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</si>
  <si>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</si>
  <si>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</si>
  <si>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</si>
  <si>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</si>
  <si>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</si>
  <si>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</si>
  <si>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</si>
  <si>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</si>
  <si>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</si>
  <si>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</si>
  <si>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</si>
  <si>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</si>
  <si>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</si>
  <si>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</si>
  <si>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</si>
  <si>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</si>
  <si>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</si>
  <si>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</si>
  <si>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</si>
  <si>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</si>
  <si>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</si>
  <si>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</si>
  <si>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</si>
  <si>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</si>
  <si>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</si>
  <si>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</si>
  <si>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</si>
  <si>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</si>
  <si>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</si>
  <si>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</si>
  <si>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</si>
  <si>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</si>
  <si>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</si>
  <si>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</si>
  <si>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</si>
  <si>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</si>
  <si>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</si>
  <si>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</si>
  <si>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</si>
  <si>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</si>
  <si>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</si>
  <si>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</si>
  <si>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</si>
  <si>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</si>
  <si>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</si>
  <si>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</si>
  <si>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</si>
  <si>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</si>
  <si>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</si>
  <si>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</si>
  <si>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</si>
  <si>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</si>
  <si>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</si>
  <si>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</si>
  <si>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</si>
  <si>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</si>
  <si>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</si>
  <si>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</si>
  <si>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</si>
  <si>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</si>
  <si>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</si>
  <si>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</si>
  <si>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</si>
  <si>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</si>
  <si>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</si>
  <si>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</si>
  <si>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</si>
  <si>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</si>
  <si>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</si>
  <si>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</si>
  <si>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</si>
  <si>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</si>
  <si>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</si>
  <si>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</si>
  <si>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</si>
  <si>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</si>
  <si>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</si>
  <si>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</si>
  <si>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</si>
  <si>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</si>
  <si>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</si>
  <si>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</si>
  <si>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</si>
  <si>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</si>
  <si>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</si>
  <si>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</si>
  <si>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</si>
  <si>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</si>
  <si>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</si>
  <si>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</si>
  <si>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</si>
  <si>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</si>
  <si>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</si>
  <si>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</si>
  <si>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</si>
  <si>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</si>
  <si>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</si>
  <si>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</si>
  <si>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</si>
  <si>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</si>
  <si>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</si>
  <si>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</si>
  <si>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</si>
  <si>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</si>
  <si>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</si>
  <si>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</si>
  <si>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</si>
  <si>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</si>
  <si>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</si>
  <si>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</si>
  <si>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</si>
  <si>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</si>
  <si>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</si>
  <si>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</si>
  <si>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</si>
  <si>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</si>
  <si>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</si>
  <si>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</si>
  <si>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</si>
  <si>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</si>
  <si>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</si>
  <si>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</si>
  <si>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</si>
  <si>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</si>
  <si>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</si>
  <si>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</si>
  <si>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</si>
  <si>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</si>
  <si>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</si>
  <si>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</si>
  <si>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</si>
  <si>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</si>
  <si>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</si>
  <si>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</si>
  <si>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</si>
  <si>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</si>
  <si>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</si>
  <si>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</si>
  <si>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</si>
  <si>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</si>
  <si>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</si>
  <si>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</si>
  <si>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</si>
  <si>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</si>
  <si>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</si>
  <si>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</si>
  <si>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</si>
  <si>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</si>
  <si>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</si>
  <si>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</si>
  <si>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</si>
  <si>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</si>
  <si>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</si>
  <si>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</si>
  <si>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</si>
  <si>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</si>
  <si>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</si>
  <si>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</si>
  <si>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</si>
  <si>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</si>
  <si>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</si>
  <si>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</si>
  <si>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</si>
  <si>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</si>
  <si>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</si>
  <si>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</si>
  <si>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</si>
  <si>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</si>
  <si>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</si>
  <si>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</si>
  <si>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</si>
  <si>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</si>
  <si>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</si>
  <si>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</si>
  <si>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</si>
  <si>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</si>
  <si>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</si>
  <si>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</si>
  <si>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</si>
  <si>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</si>
  <si>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</si>
  <si>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</si>
  <si>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</si>
  <si>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</si>
  <si>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</si>
  <si>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</si>
  <si>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</si>
  <si>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</si>
  <si>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</si>
  <si>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</si>
  <si>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</si>
  <si>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</si>
  <si>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</si>
  <si>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</si>
  <si>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</si>
  <si>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</si>
  <si>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</si>
  <si>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</si>
  <si>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</si>
  <si>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</si>
  <si>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</si>
  <si>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</si>
  <si>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</si>
  <si>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</si>
  <si>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</si>
  <si>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</si>
  <si>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</si>
  <si>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</si>
  <si>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</si>
  <si>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</si>
  <si>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</si>
  <si>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</si>
  <si>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</si>
  <si>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</si>
  <si>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</si>
  <si>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</si>
  <si>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</si>
  <si>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</si>
  <si>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</si>
  <si>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</si>
  <si>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</si>
  <si>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</si>
  <si>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</si>
  <si>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</si>
  <si>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</si>
  <si>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</si>
  <si>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</si>
  <si>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</si>
  <si>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</si>
  <si>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</si>
  <si>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</si>
  <si>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</si>
  <si>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</si>
  <si>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</si>
  <si>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</si>
  <si>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</si>
  <si>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</si>
  <si>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</si>
  <si>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</si>
  <si>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</si>
  <si>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</si>
  <si>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</si>
  <si>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</si>
  <si>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</si>
  <si>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</si>
  <si>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</si>
  <si>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</si>
  <si>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</si>
  <si>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</si>
  <si>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</si>
  <si>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</si>
  <si>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</si>
  <si>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</si>
  <si>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</si>
  <si>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</si>
  <si>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</si>
  <si>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</si>
  <si>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</si>
  <si>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</si>
  <si>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</si>
  <si>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</si>
  <si>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</si>
  <si>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</si>
  <si>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</si>
  <si>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</si>
  <si>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</si>
  <si>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</si>
  <si>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</si>
  <si>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</si>
  <si>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</si>
  <si>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</si>
  <si>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</si>
  <si>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</si>
  <si>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</si>
  <si>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</si>
  <si>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</si>
  <si>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</si>
  <si>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</si>
  <si>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</si>
  <si>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</si>
  <si>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</si>
  <si>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</si>
  <si>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</si>
  <si>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</si>
  <si>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</si>
  <si>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</si>
  <si>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</si>
  <si>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</si>
  <si>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</si>
  <si>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</si>
  <si>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</si>
  <si>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</si>
  <si>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</si>
  <si>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</si>
  <si>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</si>
  <si>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</si>
  <si>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</si>
  <si>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</si>
  <si>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</si>
  <si>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</si>
  <si>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</si>
  <si>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</si>
  <si>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</si>
  <si>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</si>
  <si>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</si>
  <si>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</si>
  <si>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</si>
  <si>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</si>
  <si>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</si>
  <si>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</si>
  <si>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</si>
  <si>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</si>
  <si>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</si>
  <si>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</si>
  <si>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</si>
  <si>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</si>
  <si>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</si>
  <si>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</si>
  <si>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</si>
  <si>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</si>
  <si>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</si>
  <si>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</si>
  <si>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</si>
  <si>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</si>
  <si>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</si>
  <si>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</si>
  <si>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</si>
  <si>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</si>
  <si>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</si>
  <si>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</si>
  <si>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</si>
  <si>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</si>
  <si>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</si>
  <si>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</si>
  <si>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</si>
  <si>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</si>
  <si>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</si>
  <si>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</si>
  <si>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</si>
  <si>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</si>
  <si>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</si>
  <si>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</si>
  <si>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</si>
  <si>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</si>
  <si>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</si>
  <si>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</si>
  <si>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</si>
  <si>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</si>
  <si>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</si>
  <si>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</si>
  <si>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</si>
  <si>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</si>
  <si>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</si>
  <si>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</si>
  <si>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</si>
  <si>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</si>
  <si>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</si>
  <si>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</si>
  <si>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</si>
  <si>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</si>
  <si>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</si>
  <si>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</si>
  <si>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</si>
  <si>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</si>
  <si>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</si>
  <si>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</si>
  <si>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</si>
  <si>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</si>
  <si>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</si>
  <si>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</si>
  <si>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</si>
  <si>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</si>
  <si>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</si>
  <si>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</si>
  <si>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</si>
  <si>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</si>
  <si>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</si>
  <si>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</si>
  <si>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</si>
  <si>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</si>
  <si>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</si>
  <si>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</si>
  <si>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</si>
  <si>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</si>
  <si>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</si>
  <si>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</si>
  <si>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</si>
  <si>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</si>
  <si>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</si>
  <si>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</si>
  <si>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</si>
  <si>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</si>
  <si>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</si>
  <si>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</si>
  <si>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</si>
  <si>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</si>
  <si>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</si>
  <si>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</si>
  <si>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</si>
  <si>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</si>
  <si>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</si>
  <si>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</si>
  <si>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</si>
  <si>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</si>
  <si>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</si>
  <si>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</si>
  <si>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</si>
  <si>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</si>
  <si>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</si>
  <si>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</si>
  <si>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</si>
  <si>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</si>
  <si>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</si>
  <si>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</si>
  <si>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</si>
  <si>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</si>
  <si>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</si>
  <si>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</si>
  <si>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</si>
  <si>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</si>
  <si>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</si>
  <si>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</si>
  <si>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</si>
  <si>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</si>
  <si>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</si>
  <si>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</si>
  <si>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</si>
  <si>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</si>
  <si>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</si>
  <si>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</si>
  <si>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</si>
  <si>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</si>
  <si>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</si>
  <si>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</si>
  <si>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</si>
  <si>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</si>
  <si>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</si>
  <si>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</si>
  <si>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</si>
  <si>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</si>
  <si>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</si>
  <si>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</si>
  <si>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</si>
  <si>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</si>
  <si>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</si>
  <si>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</si>
  <si>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</si>
  <si>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</si>
  <si>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</si>
  <si>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</si>
  <si>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</si>
  <si>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</si>
  <si>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</si>
  <si>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</si>
  <si>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</si>
  <si>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</si>
  <si>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</si>
  <si>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</si>
  <si>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</si>
  <si>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</si>
  <si>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</si>
  <si>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</si>
  <si>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</si>
  <si>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</si>
  <si>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</si>
  <si>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</si>
  <si>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</si>
  <si>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</si>
  <si>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</si>
  <si>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</si>
  <si>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</si>
  <si>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</si>
  <si>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</si>
  <si>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</si>
  <si>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</si>
  <si>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</si>
  <si>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</si>
  <si>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</si>
  <si>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</si>
  <si>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</si>
  <si>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</si>
  <si>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</si>
  <si>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</si>
  <si>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</si>
  <si>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</si>
  <si>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</si>
  <si>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</si>
  <si>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</si>
  <si>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</si>
  <si>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</si>
  <si>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</si>
  <si>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</si>
  <si>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</si>
  <si>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</si>
  <si>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</si>
  <si>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</si>
  <si>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</si>
  <si>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</si>
  <si>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</si>
  <si>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</si>
  <si>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</si>
  <si>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</si>
  <si>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</si>
  <si>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</si>
  <si>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</si>
  <si>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</si>
  <si>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</si>
  <si>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</si>
  <si>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</si>
  <si>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</si>
  <si>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</si>
  <si>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</si>
  <si>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</si>
  <si>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</si>
  <si>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</si>
  <si>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</si>
  <si>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</si>
  <si>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</si>
  <si>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</si>
  <si>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</si>
  <si>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</si>
  <si>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</si>
  <si>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</si>
  <si>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</si>
  <si>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</si>
  <si>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</si>
  <si>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</si>
  <si>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</si>
  <si>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</si>
  <si>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</si>
  <si>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</si>
  <si>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</si>
  <si>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</si>
  <si>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</si>
  <si>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</si>
  <si>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</si>
  <si>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</si>
  <si>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</si>
  <si>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</si>
  <si>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</si>
  <si>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</si>
  <si>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</si>
  <si>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</si>
  <si>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</si>
  <si>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</si>
  <si>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</si>
  <si>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</si>
  <si>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</si>
  <si>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</si>
  <si>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</si>
  <si>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</si>
  <si>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</si>
  <si>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</si>
  <si>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</si>
  <si>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</si>
  <si>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</si>
  <si>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</si>
  <si>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</si>
  <si>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</si>
  <si>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</si>
  <si>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</si>
  <si>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</si>
  <si>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</si>
  <si>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</si>
  <si>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</si>
  <si>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</si>
  <si>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</si>
  <si>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</si>
  <si>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</si>
  <si>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</si>
  <si>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</si>
  <si>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</si>
  <si>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</si>
  <si>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</si>
  <si>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</si>
  <si>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</si>
  <si>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</si>
  <si>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</si>
  <si>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</si>
  <si>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</si>
  <si>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</si>
  <si>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</si>
  <si>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</si>
  <si>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</si>
  <si>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</si>
  <si>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</si>
  <si>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</si>
  <si>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</si>
  <si>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</si>
  <si>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</si>
  <si>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</si>
  <si>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</si>
  <si>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</si>
  <si>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</si>
  <si>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</si>
  <si>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</si>
  <si>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</si>
  <si>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</si>
  <si>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</si>
  <si>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</si>
  <si>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</si>
  <si>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</si>
  <si>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</si>
  <si>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</si>
  <si>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</si>
  <si>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</si>
  <si>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</si>
  <si>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</si>
  <si>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</si>
  <si>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</si>
  <si>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</si>
  <si>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</si>
  <si>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</si>
  <si>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</si>
  <si>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</si>
  <si>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</si>
  <si>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</si>
  <si>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</si>
  <si>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</si>
  <si>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</si>
  <si>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</si>
  <si>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</si>
  <si>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</si>
  <si>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</si>
  <si>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</si>
  <si>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</si>
  <si>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</si>
  <si>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</si>
  <si>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</si>
  <si>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</si>
  <si>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</si>
  <si>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</si>
  <si>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</si>
  <si>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</si>
  <si>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</si>
  <si>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</si>
  <si>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</si>
  <si>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</si>
  <si>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</si>
  <si>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</si>
  <si>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</si>
  <si>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</si>
  <si>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</si>
  <si>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</si>
  <si>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</si>
  <si>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</si>
  <si>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</si>
  <si>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</si>
  <si>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</si>
  <si>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</si>
  <si>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</si>
  <si>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</si>
  <si>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</si>
  <si>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</si>
  <si>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</si>
  <si>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</si>
  <si>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</si>
  <si>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</si>
  <si>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</si>
  <si>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</si>
  <si>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</si>
  <si>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</si>
  <si>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</si>
  <si>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</si>
  <si>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</si>
  <si>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</si>
  <si>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</si>
  <si>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</si>
  <si>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</si>
  <si>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</si>
  <si>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</si>
  <si>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</si>
  <si>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</si>
  <si>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</si>
  <si>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</si>
  <si>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</si>
  <si>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</si>
  <si>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</si>
  <si>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</si>
  <si>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</si>
  <si>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</si>
  <si>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</si>
  <si>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</si>
  <si>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</si>
  <si>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</si>
  <si>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</si>
  <si>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</si>
  <si>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</si>
  <si>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</si>
  <si>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</si>
  <si>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</si>
  <si>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</si>
  <si>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</si>
  <si>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</si>
  <si>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</si>
  <si>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</si>
  <si>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</si>
  <si>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</si>
  <si>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</si>
  <si>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</si>
  <si>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</si>
  <si>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</si>
  <si>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</si>
  <si>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</si>
  <si>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</si>
  <si>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</si>
  <si>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</si>
  <si>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</si>
  <si>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</si>
  <si>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</si>
  <si>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</si>
  <si>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</si>
  <si>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</si>
  <si>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</si>
  <si>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</si>
  <si>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</si>
  <si>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</si>
  <si>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</si>
  <si>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</si>
  <si>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</si>
  <si>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</si>
  <si>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</si>
  <si>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</si>
  <si>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</si>
  <si>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</si>
  <si>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</si>
  <si>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</si>
  <si>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</si>
  <si>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</si>
  <si>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</si>
  <si>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</si>
  <si>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</si>
  <si>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</si>
  <si>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</si>
  <si>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</si>
  <si>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</si>
  <si>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</si>
  <si>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</si>
  <si>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</si>
  <si>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</si>
  <si>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</si>
  <si>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</si>
  <si>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</si>
  <si>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</si>
  <si>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</si>
  <si>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</si>
  <si>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</si>
  <si>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</si>
  <si>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</si>
  <si>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</si>
  <si>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</si>
  <si>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</si>
  <si>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</si>
  <si>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</si>
  <si>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</si>
  <si>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</si>
  <si>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</si>
  <si>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</si>
  <si>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</si>
  <si>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</si>
  <si>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</si>
  <si>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</si>
  <si>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</si>
  <si>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</si>
  <si>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</si>
  <si>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</si>
  <si>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</si>
  <si>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</si>
  <si>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</si>
  <si>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</si>
  <si>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</si>
  <si>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</si>
  <si>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</si>
  <si>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</si>
  <si>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</si>
  <si>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</si>
  <si>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</si>
  <si>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</si>
  <si>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</si>
  <si>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</si>
  <si>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</si>
  <si>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</si>
  <si>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</si>
  <si>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</si>
  <si>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</si>
  <si>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</si>
  <si>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</si>
  <si>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</si>
  <si>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</si>
  <si>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</si>
  <si>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</si>
  <si>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</si>
  <si>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</si>
  <si>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</si>
  <si>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</si>
  <si>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</si>
  <si>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</si>
  <si>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</si>
  <si>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</si>
  <si>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</si>
  <si>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</si>
  <si>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</si>
  <si>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</si>
  <si>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</si>
  <si>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</si>
  <si>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</si>
  <si>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</si>
  <si>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</si>
  <si>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</si>
  <si>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</si>
  <si>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</si>
  <si>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</si>
  <si>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</si>
  <si>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</si>
  <si>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</si>
  <si>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</si>
  <si>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</si>
  <si>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</si>
  <si>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</si>
  <si>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</si>
  <si>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</si>
  <si>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</si>
  <si>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</si>
  <si>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</si>
  <si>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</si>
  <si>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</si>
  <si>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</si>
  <si>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</si>
  <si>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</si>
  <si>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</si>
  <si>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</si>
  <si>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</si>
  <si>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</si>
  <si>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</si>
  <si>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</si>
  <si>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</si>
  <si>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</si>
  <si>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</si>
  <si>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</si>
  <si>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</si>
  <si>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</si>
  <si>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</si>
  <si>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</si>
  <si>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</si>
  <si>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</si>
  <si>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</si>
  <si>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</si>
  <si>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</si>
  <si>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</si>
  <si>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</si>
  <si>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</si>
  <si>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</si>
  <si>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</si>
  <si>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</si>
  <si>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</si>
  <si>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</si>
  <si>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</si>
  <si>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</si>
  <si>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</si>
  <si>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</si>
  <si>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</si>
  <si>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</si>
  <si>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</si>
  <si>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</si>
  <si>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</si>
  <si>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</si>
  <si>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</si>
  <si>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</si>
  <si>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</si>
  <si>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</si>
  <si>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</si>
  <si>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</si>
  <si>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</si>
  <si>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</si>
  <si>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</si>
  <si>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</si>
  <si>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</si>
  <si>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</si>
  <si>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</si>
  <si>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</si>
  <si>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</si>
  <si>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</si>
  <si>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</si>
  <si>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</si>
  <si>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</si>
  <si>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</si>
  <si>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</si>
  <si>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</si>
  <si>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</si>
  <si>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</si>
  <si>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</si>
  <si>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</si>
  <si>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</si>
  <si>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</si>
  <si>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</si>
  <si>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</si>
  <si>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</si>
  <si>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</si>
  <si>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</si>
  <si>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</si>
  <si>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</si>
  <si>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</si>
  <si>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</si>
  <si>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</si>
  <si>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</si>
  <si>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</si>
  <si>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</si>
  <si>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</si>
  <si>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</si>
  <si>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</si>
  <si>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</si>
  <si>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</si>
  <si>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</si>
  <si>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</si>
  <si>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</si>
  <si>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</si>
  <si>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</si>
  <si>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</si>
  <si>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</si>
  <si>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</si>
  <si>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</si>
  <si>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</si>
  <si>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</si>
  <si>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</si>
  <si>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</si>
  <si>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</si>
  <si>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</si>
  <si>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</si>
  <si>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</si>
  <si>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</si>
  <si>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</si>
  <si>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</si>
  <si>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</si>
  <si>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</si>
  <si>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</si>
  <si>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</si>
  <si>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</si>
  <si>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</si>
  <si>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</si>
  <si>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</si>
  <si>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</si>
  <si>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</si>
  <si>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</si>
  <si>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</si>
  <si>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</si>
  <si>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</si>
  <si>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</si>
  <si>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</si>
  <si>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</si>
  <si>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</si>
  <si>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</si>
  <si>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</si>
  <si>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</si>
  <si>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</si>
  <si>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</si>
  <si>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</si>
  <si>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</si>
  <si>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</si>
  <si>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</si>
  <si>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</si>
  <si>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</si>
  <si>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</si>
  <si>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</si>
  <si>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</si>
  <si>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</si>
  <si>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</si>
  <si>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</si>
  <si>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</si>
  <si>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</si>
  <si>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</si>
  <si>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</si>
  <si>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</si>
  <si>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</si>
  <si>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</si>
  <si>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</si>
  <si>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</si>
  <si>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</si>
  <si>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</si>
  <si>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</si>
  <si>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</si>
  <si>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</si>
  <si>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</si>
  <si>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</si>
  <si>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</si>
  <si>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</si>
  <si>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</si>
  <si>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</si>
  <si>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</si>
  <si>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</si>
  <si>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</si>
  <si>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</si>
  <si>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</si>
  <si>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</si>
  <si>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</si>
  <si>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</si>
  <si>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</si>
  <si>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</si>
  <si>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</si>
  <si>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</si>
  <si>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</si>
  <si>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</si>
  <si>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</si>
  <si>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</si>
  <si>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</si>
  <si>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</si>
  <si>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</si>
  <si>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</si>
  <si>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</si>
  <si>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</si>
  <si>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</si>
  <si>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</si>
  <si>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</si>
  <si>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</si>
  <si>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</si>
  <si>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</si>
  <si>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</si>
  <si>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</si>
  <si>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</si>
  <si>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</si>
  <si>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</si>
  <si>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</si>
  <si>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</si>
  <si>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</si>
  <si>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</si>
  <si>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</si>
  <si>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</si>
  <si>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</si>
  <si>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</si>
  <si>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</si>
  <si>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</si>
  <si>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</si>
  <si>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</si>
  <si>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</si>
  <si>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</si>
  <si>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</si>
  <si>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</si>
  <si>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</si>
  <si>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</si>
  <si>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</si>
  <si>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</si>
  <si>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</si>
  <si>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</si>
  <si>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</si>
  <si>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</si>
  <si>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</si>
  <si>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</si>
  <si>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</si>
  <si>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</si>
  <si>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</si>
  <si>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</si>
  <si>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</si>
  <si>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</si>
  <si>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</si>
  <si>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</si>
  <si>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</si>
  <si>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</si>
  <si>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</si>
  <si>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</si>
  <si>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</si>
  <si>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</si>
  <si>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</si>
  <si>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</si>
  <si>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</si>
  <si>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</si>
  <si>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</si>
  <si>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</si>
  <si>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</si>
  <si>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</si>
  <si>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</si>
  <si>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</si>
  <si>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</si>
  <si>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</si>
  <si>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</si>
  <si>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</si>
  <si>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</si>
  <si>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</si>
  <si>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</si>
  <si>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</si>
  <si>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</si>
  <si>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</si>
  <si>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</si>
  <si>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</si>
  <si>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</si>
  <si>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</si>
  <si>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</si>
  <si>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</si>
  <si>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</si>
  <si>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</si>
  <si>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</si>
  <si>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</si>
  <si>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</si>
  <si>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</si>
  <si>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</si>
  <si>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</si>
  <si>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</si>
  <si>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</si>
  <si>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</si>
  <si>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</si>
  <si>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</si>
  <si>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</si>
  <si>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</si>
  <si>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</si>
  <si>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</si>
  <si>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</si>
  <si>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</si>
  <si>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</si>
  <si>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</si>
  <si>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</si>
  <si>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</si>
  <si>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</si>
  <si>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</si>
  <si>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</si>
  <si>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</si>
  <si>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</si>
  <si>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</si>
  <si>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</si>
  <si>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</si>
  <si>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</si>
  <si>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</si>
  <si>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</si>
  <si>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</si>
  <si>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</si>
  <si>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</si>
  <si>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</si>
  <si>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</si>
  <si>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</si>
  <si>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</si>
  <si>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</si>
  <si>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</si>
  <si>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</si>
  <si>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</si>
  <si>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</si>
  <si>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</si>
  <si>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</si>
  <si>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</si>
  <si>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</si>
  <si>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</si>
  <si>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</si>
  <si>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</si>
  <si>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</si>
  <si>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</si>
  <si>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</si>
  <si>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</si>
  <si>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</si>
  <si>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</si>
  <si>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</si>
  <si>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</si>
  <si>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</si>
  <si>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</si>
  <si>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</si>
  <si>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</si>
  <si>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</si>
  <si>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</si>
  <si>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</si>
  <si>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</si>
  <si>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</si>
  <si>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</si>
  <si>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</si>
  <si>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</si>
  <si>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</si>
  <si>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</si>
  <si>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</si>
  <si>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</si>
  <si>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</si>
  <si>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</si>
  <si>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</si>
  <si>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</si>
  <si>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</si>
  <si>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</si>
  <si>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</si>
  <si>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</si>
  <si>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</si>
  <si>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</si>
  <si>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</si>
  <si>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</si>
  <si>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</si>
  <si>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</si>
  <si>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</si>
  <si>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</si>
  <si>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</si>
  <si>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</si>
  <si>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</si>
  <si>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</si>
  <si>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</si>
  <si>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</si>
  <si>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</si>
  <si>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</si>
  <si>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</si>
  <si>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</si>
  <si>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</si>
  <si>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</si>
  <si>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</si>
  <si>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</si>
  <si>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</si>
  <si>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</si>
  <si>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</si>
  <si>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</si>
  <si>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</si>
  <si>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</si>
  <si>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</si>
  <si>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</si>
  <si>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</si>
  <si>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</si>
  <si>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</si>
  <si>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</si>
  <si>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</si>
  <si>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</si>
  <si>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</si>
  <si>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</si>
  <si>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</si>
  <si>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</si>
  <si>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</si>
  <si>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</si>
  <si>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</si>
  <si>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</si>
  <si>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</si>
  <si>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</si>
  <si>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</si>
  <si>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</si>
  <si>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</si>
  <si>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</si>
  <si>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</si>
  <si>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</si>
  <si>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</si>
  <si>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</si>
  <si>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</si>
  <si>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</si>
  <si>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</si>
  <si>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</si>
  <si>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</si>
  <si>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</si>
  <si>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</si>
  <si>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</si>
  <si>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</si>
  <si>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</si>
  <si>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</si>
  <si>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</si>
  <si>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</si>
  <si>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</si>
  <si>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</si>
  <si>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</si>
  <si>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</si>
  <si>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</si>
  <si>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</si>
  <si>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</si>
  <si>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</si>
  <si>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</si>
  <si>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</si>
  <si>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</si>
  <si>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</si>
  <si>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</si>
  <si>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</si>
  <si>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</si>
  <si>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</si>
  <si>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</si>
  <si>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</si>
  <si>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</si>
  <si>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</si>
  <si>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</si>
  <si>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</si>
  <si>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</si>
  <si>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</si>
  <si>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</si>
  <si>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</si>
  <si>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</si>
  <si>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</si>
  <si>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</si>
  <si>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</si>
  <si>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</si>
  <si>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</si>
  <si>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</si>
  <si>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</si>
  <si>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</si>
  <si>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</si>
  <si>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</si>
  <si>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</si>
  <si>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</si>
  <si>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</si>
  <si>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</si>
  <si>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</si>
  <si>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</si>
  <si>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</si>
  <si>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</si>
  <si>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</si>
  <si>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</si>
  <si>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</si>
  <si>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</si>
  <si>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</si>
  <si>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</si>
  <si>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</si>
  <si>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</si>
  <si>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</si>
  <si>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</si>
  <si>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</si>
  <si>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</si>
  <si>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</si>
  <si>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</si>
  <si>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</si>
  <si>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</si>
  <si>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</si>
  <si>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</si>
  <si>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</si>
  <si>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</si>
  <si>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</si>
  <si>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</si>
  <si>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</si>
  <si>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</si>
  <si>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</si>
  <si>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</si>
  <si>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</si>
  <si>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</si>
  <si>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</si>
  <si>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</si>
  <si>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</si>
  <si>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</si>
  <si>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</si>
  <si>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</si>
  <si>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</si>
  <si>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</si>
  <si>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</si>
  <si>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</si>
  <si>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</si>
  <si>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</si>
  <si>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</si>
  <si>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</si>
  <si>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</si>
  <si>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</si>
  <si>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</si>
  <si>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</si>
  <si>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</si>
  <si>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</si>
  <si>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</si>
  <si>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</si>
  <si>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</si>
  <si>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</si>
  <si>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</si>
  <si>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</si>
  <si>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</si>
  <si>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</si>
  <si>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</si>
  <si>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</si>
  <si>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</si>
  <si>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</si>
  <si>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</si>
  <si>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</si>
  <si>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</si>
  <si>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</si>
  <si>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</si>
  <si>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</si>
  <si>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</si>
  <si>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</si>
  <si>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</si>
  <si>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</si>
  <si>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</si>
  <si>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</si>
  <si>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</si>
  <si>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</si>
  <si>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</si>
  <si>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</si>
  <si>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</si>
  <si>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</si>
  <si>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</si>
  <si>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</si>
  <si>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</si>
  <si>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</si>
  <si>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</si>
  <si>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</si>
  <si>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</si>
  <si>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</si>
  <si>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</si>
  <si>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</si>
  <si>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</si>
  <si>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</si>
  <si>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</si>
  <si>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</si>
  <si>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</si>
  <si>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</si>
  <si>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</si>
  <si>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</si>
  <si>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</si>
  <si>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</si>
  <si>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</si>
  <si>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</si>
  <si>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</si>
  <si>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</si>
  <si>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</si>
  <si>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</si>
  <si>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</si>
  <si>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</si>
  <si>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</si>
  <si>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</si>
  <si>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</si>
  <si>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</si>
  <si>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</si>
  <si>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</si>
  <si>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</si>
  <si>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</si>
  <si>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</si>
  <si>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</si>
  <si>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</si>
  <si>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</si>
  <si>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</si>
  <si>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</si>
  <si>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</si>
  <si>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</si>
  <si>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</si>
  <si>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</si>
  <si>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</si>
  <si>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</si>
  <si>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</si>
  <si>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</si>
  <si>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</si>
  <si>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</si>
  <si>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</si>
  <si>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</si>
  <si>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</si>
  <si>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</si>
  <si>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</si>
  <si>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</si>
  <si>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</si>
  <si>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</si>
  <si>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</si>
  <si>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</si>
  <si>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</si>
  <si>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</si>
  <si>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</si>
  <si>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</si>
  <si>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</si>
  <si>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</si>
  <si>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</si>
  <si>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</si>
  <si>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</si>
  <si>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</si>
  <si>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</si>
  <si>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</si>
  <si>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</si>
  <si>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</si>
  <si>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</si>
  <si>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</si>
  <si>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</si>
  <si>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</si>
  <si>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</si>
  <si>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</si>
  <si>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</si>
  <si>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</si>
  <si>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</si>
  <si>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</si>
  <si>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</si>
  <si>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</si>
  <si>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</si>
  <si>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</si>
  <si>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</si>
  <si>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</si>
  <si>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</si>
  <si>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</si>
  <si>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</si>
  <si>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</si>
  <si>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</si>
  <si>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</si>
  <si>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</si>
  <si>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</si>
  <si>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</si>
  <si>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</si>
  <si>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</si>
  <si>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</si>
  <si>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</si>
  <si>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</si>
  <si>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</si>
  <si>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</si>
  <si>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</si>
  <si>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</si>
  <si>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</si>
  <si>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</si>
  <si>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</si>
  <si>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</si>
  <si>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</si>
  <si>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</si>
  <si>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</si>
  <si>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</si>
  <si>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</si>
  <si>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</si>
  <si>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</si>
  <si>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</si>
  <si>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</si>
  <si>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</si>
  <si>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</si>
  <si>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</si>
  <si>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</si>
  <si>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</si>
  <si>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</si>
  <si>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</si>
  <si>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</si>
  <si>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</si>
  <si>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</si>
  <si>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</si>
  <si>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</si>
  <si>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</si>
  <si>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</si>
  <si>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</si>
  <si>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</si>
  <si>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</si>
  <si>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</si>
  <si>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</si>
  <si>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</si>
  <si>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</si>
  <si>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</si>
  <si>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</si>
  <si>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</si>
  <si>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</si>
  <si>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</si>
  <si>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</si>
  <si>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</si>
  <si>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</si>
  <si>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</si>
  <si>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</si>
  <si>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</si>
  <si>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</si>
  <si>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</si>
  <si>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</si>
  <si>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</si>
  <si>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</si>
  <si>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</si>
  <si>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</si>
  <si>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</si>
  <si>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</si>
  <si>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</si>
  <si>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</si>
  <si>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</si>
  <si>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</si>
  <si>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</si>
  <si>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</si>
  <si>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</si>
  <si>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</si>
  <si>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</si>
  <si>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</si>
  <si>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</si>
  <si>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</si>
  <si>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</si>
  <si>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</si>
  <si>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</si>
  <si>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</si>
  <si>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</si>
  <si>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</si>
  <si>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</si>
  <si>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</si>
  <si>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</si>
  <si>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</si>
  <si>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</si>
  <si>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</si>
  <si>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</si>
  <si>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</si>
  <si>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</si>
  <si>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</si>
  <si>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</si>
  <si>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</si>
  <si>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</si>
  <si>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</si>
  <si>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</si>
  <si>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</si>
  <si>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</si>
  <si>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</si>
  <si>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</si>
  <si>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</si>
  <si>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</si>
  <si>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</si>
  <si>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</si>
  <si>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</si>
  <si>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</si>
  <si>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</si>
  <si>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</si>
  <si>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</si>
  <si>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</si>
  <si>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</si>
  <si>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</si>
  <si>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</si>
  <si>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</si>
  <si>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</si>
  <si>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</si>
  <si>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</si>
  <si>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</si>
  <si>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</si>
  <si>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</si>
  <si>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</si>
  <si>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</si>
  <si>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</si>
  <si>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</si>
  <si>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</si>
  <si>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</si>
  <si>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</si>
  <si>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</si>
  <si>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</si>
  <si>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</si>
  <si>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</si>
  <si>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</si>
  <si>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</si>
  <si>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</si>
  <si>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</si>
  <si>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</si>
  <si>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</si>
  <si>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</si>
  <si>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</si>
  <si>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</si>
  <si>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</si>
  <si>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</si>
  <si>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</si>
  <si>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</si>
  <si>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</si>
  <si>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</si>
  <si>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</si>
  <si>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</si>
  <si>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</si>
  <si>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</si>
  <si>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</si>
  <si>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</si>
  <si>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</si>
  <si>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</si>
  <si>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</si>
  <si>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</si>
  <si>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</si>
  <si>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</si>
  <si>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</si>
  <si>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</si>
  <si>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</si>
  <si>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</si>
  <si>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</si>
  <si>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</si>
  <si>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</si>
  <si>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</si>
  <si>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</si>
  <si>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</si>
  <si>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</si>
  <si>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</si>
  <si>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</si>
  <si>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</si>
  <si>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</si>
  <si>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</si>
  <si>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</si>
  <si>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</si>
  <si>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</si>
  <si>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</si>
  <si>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</si>
  <si>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</si>
  <si>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</si>
  <si>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</si>
  <si>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</si>
  <si>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</si>
  <si>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</si>
  <si>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</si>
  <si>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</si>
  <si>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</si>
  <si>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</si>
  <si>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</si>
  <si>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</si>
  <si>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</si>
  <si>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</si>
  <si>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</si>
  <si>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</si>
  <si>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</si>
  <si>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</si>
  <si>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</si>
  <si>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</si>
  <si>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</si>
  <si>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</si>
  <si>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</si>
  <si>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</si>
  <si>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</si>
  <si>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</si>
  <si>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</si>
  <si>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</si>
  <si>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</si>
  <si>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</si>
  <si>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</si>
  <si>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</si>
  <si>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</si>
  <si>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</si>
  <si>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</si>
  <si>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</si>
  <si>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</si>
  <si>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</si>
  <si>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</si>
  <si>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</si>
  <si>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</si>
  <si>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</si>
  <si>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</si>
  <si>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</si>
  <si>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</si>
  <si>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</si>
  <si>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</si>
  <si>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</si>
  <si>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</si>
  <si>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</si>
  <si>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</si>
  <si>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</si>
  <si>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</si>
  <si>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</si>
  <si>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</si>
  <si>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</si>
  <si>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</si>
  <si>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</si>
  <si>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</si>
  <si>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</si>
  <si>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</si>
  <si>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</si>
  <si>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</si>
  <si>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</si>
  <si>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</si>
  <si>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</si>
  <si>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</si>
  <si>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</si>
  <si>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</si>
  <si>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</si>
  <si>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</si>
  <si>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</si>
  <si>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</si>
  <si>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</si>
  <si>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</si>
  <si>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</si>
  <si>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</si>
  <si>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</si>
  <si>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</si>
  <si>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</si>
  <si>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</si>
  <si>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</si>
  <si>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</si>
  <si>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</si>
  <si>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</si>
  <si>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</si>
  <si>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</si>
  <si>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</si>
  <si>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</si>
  <si>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</si>
  <si>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</si>
  <si>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</si>
  <si>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</si>
  <si>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</si>
  <si>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</si>
  <si>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</si>
  <si>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</si>
  <si>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</si>
  <si>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</si>
  <si>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</si>
  <si>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</si>
  <si>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</si>
  <si>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</si>
  <si>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</si>
  <si>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</si>
  <si>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</si>
  <si>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</si>
  <si>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</si>
  <si>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</si>
  <si>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</si>
  <si>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</si>
  <si>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</si>
  <si>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</si>
  <si>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</si>
  <si>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</si>
  <si>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</si>
  <si>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</si>
  <si>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</si>
  <si>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</si>
  <si>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</si>
  <si>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</si>
  <si>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</si>
  <si>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</si>
  <si>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</si>
  <si>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</si>
  <si>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</si>
  <si>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</si>
  <si>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</si>
  <si>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</si>
  <si>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</si>
  <si>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</si>
  <si>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</si>
  <si>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</si>
  <si>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</si>
  <si>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</si>
  <si>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</si>
  <si>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</si>
  <si>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</si>
  <si>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</si>
  <si>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</si>
  <si>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</si>
  <si>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</si>
  <si>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</si>
  <si>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</si>
  <si>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</si>
  <si>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</si>
  <si>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</si>
  <si>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</si>
  <si>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</si>
  <si>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</si>
  <si>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</si>
  <si>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</si>
  <si>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</si>
  <si>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</si>
  <si>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</si>
  <si>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</si>
  <si>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</si>
  <si>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</si>
  <si>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</si>
  <si>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</si>
  <si>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</si>
  <si>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</si>
  <si>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</si>
  <si>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</si>
  <si>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</si>
  <si>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</si>
  <si>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</si>
  <si>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</si>
  <si>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</si>
  <si>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</si>
  <si>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</si>
  <si>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</si>
  <si>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</si>
  <si>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</si>
  <si>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</si>
  <si>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</si>
  <si>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</si>
  <si>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</si>
  <si>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</si>
  <si>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</si>
  <si>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</si>
  <si>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</si>
  <si>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</si>
  <si>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</si>
  <si>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</si>
  <si>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</si>
  <si>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</si>
  <si>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</si>
  <si>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</si>
  <si>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</si>
  <si>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</si>
  <si>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</si>
  <si>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</si>
  <si>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</si>
  <si>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</si>
  <si>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</si>
  <si>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</si>
  <si>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</si>
  <si>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</si>
  <si>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</si>
  <si>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</si>
  <si>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</si>
  <si>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</si>
  <si>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</si>
  <si>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</si>
  <si>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</si>
  <si>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</si>
  <si>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</si>
  <si>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</si>
  <si>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</si>
  <si>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</si>
  <si>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</si>
  <si>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</si>
  <si>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</si>
  <si>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</si>
  <si>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</si>
  <si>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</si>
  <si>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</si>
  <si>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</si>
  <si>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</si>
  <si>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</si>
  <si>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</si>
  <si>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</si>
  <si>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</si>
  <si>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</si>
  <si>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</si>
  <si>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</si>
  <si>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</si>
  <si>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</si>
  <si>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</si>
  <si>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</si>
  <si>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</si>
  <si>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</si>
  <si>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</si>
  <si>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</si>
  <si>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</si>
  <si>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</si>
  <si>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</si>
  <si>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</si>
  <si>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</si>
  <si>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</si>
  <si>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</si>
  <si>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</si>
  <si>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</si>
  <si>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</si>
  <si>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</si>
  <si>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</si>
  <si>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</si>
  <si>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</si>
  <si>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</si>
  <si>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</si>
  <si>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</si>
  <si>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</si>
  <si>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</si>
  <si>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</si>
  <si>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</si>
  <si>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</si>
  <si>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</si>
  <si>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</si>
  <si>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</si>
  <si>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</si>
  <si>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</si>
  <si>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</si>
  <si>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</si>
  <si>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</si>
  <si>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</si>
  <si>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</si>
  <si>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</si>
  <si>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</si>
  <si>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</si>
  <si>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</si>
  <si>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</si>
  <si>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</si>
  <si>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</si>
  <si>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</si>
  <si>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</si>
  <si>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</si>
  <si>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</si>
  <si>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</si>
  <si>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</si>
  <si>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</si>
  <si>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</si>
  <si>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</si>
  <si>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</si>
  <si>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</si>
  <si>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</si>
  <si>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</si>
  <si>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</si>
  <si>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</si>
  <si>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</si>
  <si>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</si>
  <si>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</si>
  <si>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</si>
  <si>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</si>
  <si>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</si>
  <si>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</si>
  <si>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</si>
  <si>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</si>
  <si>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</si>
  <si>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</si>
  <si>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</si>
  <si>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</si>
  <si>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</si>
  <si>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</si>
  <si>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</si>
  <si>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</si>
  <si>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</si>
  <si>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</si>
  <si>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</si>
  <si>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</si>
  <si>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</si>
  <si>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</si>
  <si>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</si>
  <si>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</si>
  <si>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</si>
  <si>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</si>
  <si>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</si>
  <si>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</si>
  <si>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</si>
  <si>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</si>
  <si>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</si>
  <si>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</si>
  <si>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</si>
  <si>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</si>
  <si>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</si>
  <si>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</si>
  <si>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</si>
  <si>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</si>
  <si>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</si>
  <si>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</si>
  <si>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</si>
  <si>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</si>
  <si>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</si>
  <si>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</si>
  <si>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</si>
  <si>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</si>
  <si>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</si>
  <si>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</si>
  <si>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</si>
  <si>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</si>
  <si>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</si>
  <si>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</si>
  <si>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</si>
  <si>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</si>
  <si>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</si>
  <si>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</si>
  <si>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</si>
  <si>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</si>
  <si>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</si>
  <si>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</si>
  <si>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</si>
  <si>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</si>
  <si>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</si>
  <si>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</si>
  <si>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</si>
  <si>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</si>
  <si>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</si>
  <si>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</si>
  <si>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</si>
  <si>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</si>
  <si>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</si>
  <si>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</si>
  <si>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</si>
  <si>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</si>
  <si>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</si>
  <si>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</si>
  <si>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</si>
  <si>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</si>
  <si>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</si>
  <si>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</si>
  <si>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</si>
  <si>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</si>
  <si>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</si>
  <si>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</si>
  <si>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</si>
  <si>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</si>
  <si>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</si>
  <si>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</si>
  <si>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</si>
  <si>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</si>
  <si>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</si>
  <si>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</si>
  <si>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</si>
  <si>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</si>
  <si>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</si>
  <si>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</si>
  <si>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</si>
  <si>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</si>
  <si>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</si>
  <si>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</si>
  <si>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</si>
  <si>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</si>
  <si>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</si>
  <si>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</si>
  <si>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</si>
  <si>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</si>
  <si>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</si>
  <si>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</si>
  <si>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</si>
  <si>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</si>
  <si>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</si>
  <si>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</si>
  <si>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</si>
  <si>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</si>
  <si>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</si>
  <si>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</si>
  <si>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</si>
  <si>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</si>
  <si>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</si>
  <si>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</si>
  <si>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</si>
  <si>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</si>
  <si>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</si>
  <si>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</si>
  <si>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</si>
  <si>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</si>
  <si>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</si>
  <si>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</si>
  <si>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</si>
  <si>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</si>
  <si>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</si>
  <si>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</si>
  <si>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</si>
  <si>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</si>
  <si>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</si>
  <si>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</si>
  <si>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</si>
  <si>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</si>
  <si>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</si>
  <si>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</si>
  <si>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</si>
  <si>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</si>
  <si>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</si>
  <si>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</si>
  <si>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</si>
  <si>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</si>
  <si>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</si>
  <si>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</si>
  <si>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</si>
  <si>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</si>
  <si>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</si>
  <si>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</si>
  <si>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</si>
  <si>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</si>
  <si>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</si>
  <si>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</si>
  <si>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</si>
  <si>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</si>
  <si>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</si>
  <si>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</si>
  <si>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</si>
  <si>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</si>
  <si>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</si>
  <si>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</si>
  <si>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</si>
  <si>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</si>
  <si>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</si>
  <si>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</si>
  <si>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</si>
  <si>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</si>
  <si>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</si>
  <si>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</si>
  <si>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</si>
  <si>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</si>
  <si>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</si>
  <si>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</si>
  <si>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</si>
  <si>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</si>
  <si>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</si>
  <si>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</si>
  <si>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</si>
  <si>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</si>
  <si>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</si>
  <si>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</si>
  <si>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</si>
  <si>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</si>
  <si>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</si>
  <si>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</si>
  <si>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</si>
  <si>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</si>
  <si>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</si>
  <si>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</si>
  <si>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</si>
  <si>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</si>
  <si>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</si>
  <si>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</si>
  <si>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</si>
  <si>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</si>
  <si>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</si>
  <si>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</si>
  <si>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</si>
  <si>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</si>
  <si>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</si>
  <si>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</si>
  <si>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</si>
  <si>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</si>
  <si>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</si>
  <si>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</si>
  <si>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</si>
  <si>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</si>
  <si>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</si>
  <si>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</si>
  <si>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</si>
  <si>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</si>
  <si>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</si>
  <si>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</si>
  <si>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</si>
  <si>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</si>
  <si>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</si>
  <si>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</si>
  <si>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</si>
  <si>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</si>
  <si>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</si>
  <si>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</si>
  <si>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</si>
  <si>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</si>
  <si>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</si>
  <si>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</si>
  <si>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</si>
  <si>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</si>
  <si>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</si>
  <si>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</si>
  <si>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</si>
  <si>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</si>
  <si>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</si>
  <si>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</si>
  <si>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</si>
  <si>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</si>
  <si>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</si>
  <si>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</si>
  <si>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</si>
  <si>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</si>
  <si>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</si>
  <si>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</si>
  <si>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</si>
  <si>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</si>
  <si>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</si>
  <si>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</si>
  <si>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</si>
  <si>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</si>
  <si>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</si>
  <si>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</si>
  <si>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</si>
  <si>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</si>
  <si>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</si>
  <si>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</si>
  <si>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</si>
  <si>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</si>
  <si>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</si>
  <si>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</si>
  <si>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</si>
  <si>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</si>
  <si>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</si>
  <si>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</si>
  <si>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</si>
  <si>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</si>
  <si>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</si>
  <si>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</si>
  <si>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</si>
  <si>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</si>
  <si>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</si>
  <si>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</si>
  <si>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</si>
  <si>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</si>
  <si>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</si>
  <si>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</si>
  <si>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</si>
  <si>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</si>
  <si>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</si>
  <si>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</si>
  <si>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</si>
  <si>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</si>
  <si>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</si>
  <si>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</si>
  <si>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</si>
  <si>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</si>
  <si>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</si>
  <si>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</si>
  <si>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</si>
  <si>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</si>
  <si>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</si>
  <si>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</si>
  <si>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</si>
  <si>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</si>
  <si>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</si>
  <si>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</si>
  <si>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</si>
  <si>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</si>
  <si>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</si>
  <si>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</si>
  <si>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</si>
  <si>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</si>
  <si>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</si>
  <si>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</si>
  <si>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</si>
  <si>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</si>
  <si>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</si>
  <si>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</si>
  <si>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</si>
  <si>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</si>
  <si>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</si>
  <si>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</si>
  <si>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</si>
  <si>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</si>
  <si>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</si>
  <si>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</si>
  <si>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</si>
  <si>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</si>
  <si>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</si>
  <si>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</si>
  <si>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</si>
  <si>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</si>
  <si>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</si>
  <si>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</si>
  <si>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</si>
  <si>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</si>
  <si>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</si>
  <si>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</si>
  <si>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</si>
  <si>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</si>
  <si>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</si>
  <si>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</si>
  <si>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</si>
  <si>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</si>
  <si>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</si>
  <si>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</si>
  <si>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</si>
  <si>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</si>
  <si>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</si>
  <si>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</si>
  <si>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</si>
  <si>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</si>
  <si>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</si>
  <si>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</si>
  <si>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</si>
  <si>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</si>
  <si>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</si>
  <si>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</si>
  <si>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</si>
  <si>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</si>
  <si>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</si>
  <si>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</si>
  <si>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</si>
  <si>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</si>
  <si>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</si>
  <si>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</si>
  <si>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</si>
  <si>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</si>
  <si>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</si>
  <si>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</si>
  <si>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</si>
  <si>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</si>
  <si>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</si>
  <si>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</si>
  <si>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</si>
  <si>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</si>
  <si>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</si>
  <si>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</si>
  <si>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</si>
  <si>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</si>
  <si>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</si>
  <si>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</si>
  <si>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</si>
  <si>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</si>
  <si>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</si>
  <si>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</si>
  <si>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</si>
  <si>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</si>
  <si>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</si>
  <si>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</si>
  <si>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</si>
  <si>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</si>
  <si>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</si>
  <si>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</si>
  <si>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</si>
  <si>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</si>
  <si>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</si>
  <si>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</si>
  <si>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</si>
  <si>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</si>
  <si>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</si>
  <si>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</si>
  <si>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</si>
  <si>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</si>
  <si>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</si>
  <si>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</si>
  <si>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</si>
  <si>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</si>
  <si>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</si>
  <si>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</si>
  <si>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</si>
  <si>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</si>
  <si>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</si>
  <si>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</si>
  <si>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</si>
  <si>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</si>
  <si>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</si>
  <si>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</si>
  <si>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</si>
  <si>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</si>
  <si>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</si>
  <si>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</si>
  <si>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</si>
  <si>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</si>
  <si>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</si>
  <si>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</si>
  <si>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</si>
  <si>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</si>
  <si>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</si>
  <si>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</si>
  <si>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</si>
  <si>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</si>
  <si>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</si>
  <si>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</si>
  <si>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</si>
  <si>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</si>
  <si>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</si>
  <si>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</si>
  <si>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</si>
  <si>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</si>
  <si>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</si>
  <si>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</si>
  <si>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</si>
  <si>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</si>
  <si>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</si>
  <si>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</si>
  <si>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</si>
  <si>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</si>
  <si>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</si>
  <si>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</si>
  <si>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</si>
  <si>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</si>
  <si>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</si>
  <si>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</si>
  <si>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</si>
  <si>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</si>
  <si>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</si>
  <si>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</si>
  <si>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</si>
  <si>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</si>
  <si>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</si>
  <si>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</si>
  <si>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</si>
  <si>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</si>
  <si>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</si>
  <si>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</si>
  <si>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</si>
  <si>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</si>
  <si>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</si>
  <si>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</si>
  <si>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</si>
  <si>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</si>
  <si>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</si>
  <si>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</si>
  <si>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</si>
  <si>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</si>
  <si>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</si>
  <si>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</si>
  <si>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</si>
  <si>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</si>
  <si>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</si>
  <si>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</si>
  <si>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</si>
  <si>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</si>
  <si>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</si>
  <si>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</si>
  <si>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</si>
  <si>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</si>
  <si>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</si>
  <si>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</si>
  <si>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</si>
  <si>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</si>
  <si>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</si>
  <si>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</si>
  <si>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</si>
  <si>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</si>
  <si>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</si>
  <si>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</si>
  <si>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</si>
  <si>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</si>
  <si>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</si>
  <si>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</si>
  <si>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</si>
  <si>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</si>
  <si>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</si>
  <si>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</si>
  <si>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</si>
  <si>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</si>
  <si>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</si>
  <si>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</si>
  <si>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</si>
  <si>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</si>
  <si>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</si>
  <si>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</si>
  <si>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</si>
  <si>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</si>
  <si>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</si>
  <si>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</si>
  <si>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</si>
  <si>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</si>
  <si>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</si>
  <si>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</si>
  <si>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</si>
  <si>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</si>
  <si>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</si>
  <si>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</si>
  <si>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</si>
  <si>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</si>
  <si>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</si>
  <si>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</si>
  <si>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</si>
  <si>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</si>
  <si>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</si>
  <si>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</si>
  <si>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</si>
  <si>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</si>
  <si>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</si>
  <si>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</si>
  <si>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</si>
  <si>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</si>
  <si>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</si>
  <si>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</si>
  <si>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</si>
  <si>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</si>
  <si>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</si>
  <si>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</si>
  <si>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</si>
  <si>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</si>
  <si>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</si>
  <si>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</si>
  <si>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</si>
  <si>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</si>
  <si>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</si>
  <si>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</si>
  <si>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</si>
  <si>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</si>
  <si>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</si>
  <si>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</si>
  <si>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</si>
  <si>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</si>
  <si>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</si>
  <si>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</si>
  <si>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</si>
  <si>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</si>
  <si>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</si>
  <si>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</si>
  <si>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</si>
  <si>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</si>
  <si>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</si>
  <si>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</si>
  <si>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</si>
  <si>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</si>
  <si>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</si>
  <si>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</si>
  <si>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</si>
  <si>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</si>
  <si>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</si>
  <si>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</si>
  <si>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</si>
  <si>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</si>
  <si>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</si>
  <si>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</si>
  <si>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</si>
  <si>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</si>
  <si>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</si>
  <si>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</si>
  <si>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</si>
  <si>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</si>
  <si>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</si>
  <si>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</si>
  <si>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</si>
  <si>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</si>
  <si>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</si>
  <si>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</si>
  <si>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</si>
  <si>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</si>
  <si>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</si>
  <si>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</si>
  <si>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</si>
  <si>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</si>
  <si>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</si>
  <si>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</si>
  <si>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</si>
  <si>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</si>
  <si>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</si>
  <si>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</si>
  <si>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</si>
  <si>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</si>
  <si>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</si>
  <si>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</si>
  <si>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</si>
  <si>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</si>
  <si>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</si>
  <si>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</si>
  <si>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</si>
  <si>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</si>
  <si>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</si>
  <si>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</si>
  <si>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</si>
  <si>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</si>
  <si>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</si>
  <si>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</si>
  <si>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</si>
  <si>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</si>
  <si>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</si>
  <si>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</si>
  <si>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</si>
  <si>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</si>
  <si>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</si>
  <si>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</si>
  <si>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</si>
  <si>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</si>
  <si>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</si>
  <si>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</si>
  <si>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</si>
  <si>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</si>
  <si>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</si>
  <si>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</si>
  <si>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</si>
  <si>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</si>
  <si>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</si>
  <si>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</si>
  <si>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</si>
  <si>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</si>
  <si>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</si>
  <si>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</si>
  <si>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</si>
  <si>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</si>
  <si>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</si>
  <si>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</si>
  <si>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</si>
  <si>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</si>
  <si>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</si>
  <si>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</si>
  <si>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</si>
  <si>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</si>
  <si>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</si>
  <si>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</si>
  <si>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</si>
  <si>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</si>
  <si>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</si>
  <si>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</si>
  <si>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</si>
  <si>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</si>
  <si>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</si>
  <si>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</si>
  <si>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</si>
  <si>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</si>
  <si>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</si>
  <si>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</si>
  <si>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</si>
  <si>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</si>
  <si>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</si>
  <si>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</si>
  <si>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</si>
  <si>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</si>
  <si>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</si>
  <si>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</si>
  <si>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</si>
  <si>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</si>
  <si>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</si>
  <si>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</si>
  <si>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</si>
  <si>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</si>
  <si>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</si>
  <si>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</si>
  <si>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</si>
  <si>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</si>
  <si>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</si>
  <si>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</si>
  <si>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</si>
  <si>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</si>
  <si>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</si>
  <si>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</si>
  <si>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</si>
  <si>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</si>
  <si>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</si>
  <si>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</si>
  <si>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</si>
  <si>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</si>
  <si>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</si>
  <si>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</si>
  <si>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</si>
  <si>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</si>
  <si>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</si>
  <si>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</si>
  <si>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</si>
  <si>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</si>
  <si>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</si>
  <si>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</si>
  <si>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</si>
  <si>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</si>
  <si>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</si>
  <si>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</si>
  <si>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</si>
  <si>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</si>
  <si>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</si>
  <si>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</si>
  <si>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</si>
  <si>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</si>
  <si>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</si>
  <si>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</si>
  <si>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</si>
  <si>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</si>
  <si>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</si>
  <si>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</si>
  <si>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</si>
  <si>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</si>
  <si>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</si>
  <si>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</si>
  <si>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</si>
  <si>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</si>
  <si>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</si>
  <si>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</si>
  <si>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</si>
  <si>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</si>
  <si>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</si>
  <si>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</si>
  <si>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</si>
  <si>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</si>
  <si>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</si>
  <si>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</si>
  <si>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</si>
  <si>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</si>
  <si>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</si>
  <si>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</si>
  <si>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</si>
  <si>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</si>
  <si>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</si>
  <si>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</si>
  <si>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</si>
  <si>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</si>
  <si>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</si>
  <si>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</si>
  <si>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</si>
  <si>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</si>
  <si>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</si>
  <si>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</si>
  <si>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</si>
  <si>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</si>
  <si>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</si>
  <si>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</si>
  <si>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</si>
  <si>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</si>
  <si>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</si>
  <si>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</si>
  <si>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</si>
  <si>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</si>
  <si>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</si>
  <si>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</si>
  <si>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</si>
  <si>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</si>
  <si>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</si>
  <si>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</si>
  <si>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</si>
  <si>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</si>
  <si>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</si>
  <si>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</si>
  <si>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</si>
  <si>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</si>
  <si>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</si>
  <si>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</si>
  <si>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</si>
  <si>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</si>
  <si>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</si>
  <si>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</si>
  <si>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</si>
  <si>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</si>
  <si>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</si>
  <si>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</si>
  <si>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</si>
  <si>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</si>
  <si>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</si>
  <si>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</si>
  <si>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</si>
  <si>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</si>
  <si>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</si>
  <si>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</si>
  <si>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</si>
  <si>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</si>
  <si>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</si>
  <si>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</si>
  <si>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</si>
  <si>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</si>
  <si>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</si>
  <si>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</si>
  <si>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</si>
  <si>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</si>
  <si>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</si>
  <si>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</si>
  <si>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</si>
  <si>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</si>
  <si>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</si>
  <si>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</si>
  <si>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</si>
  <si>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</si>
  <si>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</si>
  <si>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</si>
  <si>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</si>
  <si>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</si>
  <si>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</si>
  <si>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</si>
  <si>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</si>
  <si>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</si>
  <si>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</si>
  <si>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</si>
  <si>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</si>
  <si>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</si>
  <si>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</si>
  <si>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</si>
  <si>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</si>
  <si>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</si>
  <si>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</si>
  <si>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</si>
  <si>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</si>
  <si>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</si>
  <si>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</si>
  <si>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</si>
  <si>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</si>
  <si>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</si>
  <si>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</si>
  <si>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</si>
  <si>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</si>
  <si>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</si>
  <si>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</si>
  <si>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</si>
  <si>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</si>
  <si>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</si>
  <si>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</si>
  <si>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</si>
  <si>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</si>
  <si>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</si>
  <si>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</si>
  <si>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</si>
  <si>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</si>
  <si>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</si>
  <si>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</si>
  <si>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</si>
  <si>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</si>
  <si>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</si>
  <si>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</si>
  <si>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</si>
  <si>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</si>
  <si>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</si>
  <si>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</si>
  <si>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</si>
  <si>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</si>
  <si>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</si>
  <si>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</si>
  <si>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</si>
  <si>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</si>
  <si>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</si>
  <si>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</si>
  <si>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</si>
  <si>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</si>
  <si>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</si>
  <si>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</si>
  <si>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</si>
  <si>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</si>
  <si>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</si>
  <si>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</si>
  <si>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</si>
  <si>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</si>
  <si>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</si>
  <si>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</si>
  <si>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</si>
  <si>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</si>
  <si>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</si>
  <si>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</si>
  <si>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</si>
  <si>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</si>
  <si>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</si>
  <si>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</si>
  <si>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</si>
  <si>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</si>
  <si>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</si>
  <si>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</si>
  <si>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</si>
  <si>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</si>
  <si>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</si>
  <si>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</si>
  <si>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</si>
  <si>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</si>
  <si>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</si>
  <si>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</si>
  <si>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</si>
  <si>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</si>
  <si>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</si>
  <si>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</si>
  <si>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</si>
  <si>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</si>
  <si>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</si>
  <si>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</si>
  <si>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</si>
  <si>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</si>
  <si>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</si>
  <si>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</si>
  <si>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</si>
  <si>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</si>
  <si>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</si>
  <si>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</si>
  <si>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</si>
  <si>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</si>
  <si>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</si>
  <si>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</si>
  <si>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</si>
  <si>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</si>
  <si>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</si>
  <si>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</si>
  <si>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</si>
  <si>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</si>
  <si>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</si>
  <si>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</si>
  <si>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</si>
  <si>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</si>
  <si>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</si>
  <si>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</si>
  <si>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</si>
  <si>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</si>
  <si>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</si>
  <si>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</si>
  <si>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</si>
  <si>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</si>
  <si>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</si>
  <si>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</si>
  <si>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</si>
  <si>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</si>
  <si>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</si>
  <si>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</si>
  <si>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</si>
  <si>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</si>
  <si>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</si>
  <si>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</si>
  <si>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</si>
  <si>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</si>
  <si>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</si>
  <si>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</si>
  <si>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</si>
  <si>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</si>
  <si>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</si>
  <si>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</si>
  <si>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</si>
  <si>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</si>
  <si>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</si>
  <si>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</si>
  <si>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</si>
  <si>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</si>
  <si>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</si>
  <si>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</si>
  <si>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</si>
  <si>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</si>
  <si>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</si>
  <si>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</si>
  <si>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</si>
  <si>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</si>
  <si>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</si>
  <si>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</si>
  <si>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</si>
  <si>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</si>
  <si>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</si>
  <si>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</si>
  <si>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</si>
  <si>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</si>
  <si>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</si>
  <si>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</si>
  <si>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</si>
  <si>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</si>
  <si>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</si>
  <si>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</si>
  <si>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</si>
  <si>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</si>
  <si>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</si>
  <si>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</si>
  <si>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</si>
  <si>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</si>
  <si>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</si>
  <si>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</si>
  <si>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</si>
  <si>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</si>
  <si>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</si>
  <si>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</si>
  <si>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</si>
  <si>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</si>
  <si>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</si>
  <si>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</si>
  <si>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</si>
  <si>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</si>
  <si>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</si>
  <si>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</si>
  <si>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</si>
  <si>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</si>
  <si>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</si>
  <si>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</si>
  <si>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</si>
  <si>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</si>
  <si>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</si>
  <si>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</si>
  <si>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</si>
  <si>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</si>
  <si>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</si>
  <si>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</si>
  <si>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</si>
  <si>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</si>
  <si>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</si>
  <si>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</si>
  <si>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</si>
  <si>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</si>
  <si>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</si>
  <si>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</si>
  <si>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</si>
  <si>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</si>
  <si>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</si>
  <si>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</si>
  <si>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</si>
  <si>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</si>
  <si>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</si>
  <si>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</si>
  <si>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</si>
  <si>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</si>
  <si>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</si>
  <si>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</si>
  <si>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</si>
  <si>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</si>
  <si>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</si>
  <si>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</si>
  <si>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</si>
  <si>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</si>
  <si>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</si>
  <si>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</si>
  <si>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</si>
  <si>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</si>
  <si>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</si>
  <si>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</si>
  <si>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</si>
  <si>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</si>
  <si>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</si>
  <si>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</si>
  <si>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</si>
  <si>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</si>
  <si>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</si>
  <si>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</si>
  <si>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</si>
  <si>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</si>
  <si>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</si>
  <si>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</si>
  <si>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</si>
  <si>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</si>
  <si>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</si>
  <si>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</si>
  <si>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</si>
  <si>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</si>
  <si>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</si>
  <si>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</si>
  <si>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</si>
  <si>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</si>
  <si>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</si>
  <si>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</si>
  <si>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</si>
  <si>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</si>
  <si>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</si>
  <si>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</si>
  <si>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</si>
  <si>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</si>
  <si>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</si>
  <si>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</si>
  <si>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</si>
  <si>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</si>
  <si>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</si>
  <si>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</si>
  <si>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</si>
  <si>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</si>
  <si>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</si>
  <si>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</si>
  <si>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</si>
  <si>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</si>
  <si>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</si>
  <si>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</si>
  <si>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</si>
  <si>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</si>
  <si>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</si>
  <si>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</si>
  <si>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</si>
  <si>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</si>
  <si>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</si>
  <si>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</si>
  <si>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</si>
  <si>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</si>
  <si>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</si>
  <si>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</si>
  <si>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</si>
  <si>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</si>
  <si>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</si>
  <si>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</si>
  <si>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</si>
  <si>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</si>
  <si>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</si>
  <si>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</si>
  <si>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</si>
  <si>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</si>
  <si>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</si>
  <si>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</si>
  <si>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</si>
  <si>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</si>
  <si>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</si>
  <si>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</si>
  <si>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</si>
  <si>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</si>
  <si>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</si>
  <si>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</si>
  <si>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</si>
  <si>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</si>
  <si>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</si>
  <si>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</si>
  <si>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</si>
  <si>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</si>
  <si>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</si>
  <si>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</si>
  <si>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</si>
  <si>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</si>
  <si>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</si>
  <si>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</si>
  <si>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</si>
  <si>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</si>
  <si>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</si>
  <si>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</si>
  <si>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</si>
  <si>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</si>
  <si>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</si>
  <si>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</si>
  <si>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</si>
  <si>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</si>
  <si>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</si>
  <si>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</si>
  <si>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</si>
  <si>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</si>
  <si>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</si>
  <si>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</si>
  <si>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</si>
  <si>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</si>
  <si>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</si>
  <si>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</si>
  <si>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</si>
  <si>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</si>
  <si>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</si>
  <si>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</si>
  <si>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</si>
  <si>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</si>
  <si>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</si>
  <si>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</si>
  <si>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</si>
  <si>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</si>
  <si>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</si>
  <si>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</si>
  <si>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</si>
  <si>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</si>
  <si>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</si>
  <si>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</si>
  <si>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</si>
  <si>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</si>
  <si>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</si>
  <si>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</si>
  <si>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</si>
  <si>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</si>
  <si>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</si>
  <si>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</si>
  <si>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</si>
  <si>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</si>
  <si>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</si>
  <si>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</si>
  <si>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</si>
  <si>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</si>
  <si>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</si>
  <si>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</si>
  <si>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</si>
  <si>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</si>
  <si>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</si>
  <si>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</si>
  <si>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</si>
  <si>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</si>
  <si>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</si>
  <si>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</si>
  <si>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</si>
  <si>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</si>
  <si>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</si>
  <si>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</si>
  <si>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</si>
  <si>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</si>
  <si>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</si>
  <si>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</si>
  <si>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</si>
  <si>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</si>
  <si>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</si>
  <si>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</si>
  <si>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</si>
  <si>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</si>
  <si>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</si>
  <si>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</si>
  <si>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</si>
  <si>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</si>
  <si>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</si>
  <si>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</si>
  <si>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</si>
  <si>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</si>
  <si>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</si>
  <si>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</si>
  <si>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</si>
  <si>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</si>
  <si>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</si>
  <si>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</si>
  <si>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</si>
  <si>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</si>
  <si>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</si>
  <si>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</si>
  <si>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</si>
  <si>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</si>
  <si>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</si>
  <si>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</si>
  <si>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</si>
  <si>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</si>
  <si>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</si>
  <si>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</si>
  <si>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</si>
  <si>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</si>
  <si>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</si>
  <si>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</si>
  <si>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</si>
  <si>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</si>
  <si>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</si>
  <si>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</si>
  <si>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</si>
  <si>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</si>
  <si>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</si>
  <si>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</si>
  <si>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</si>
  <si>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</si>
  <si>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</si>
  <si>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</si>
  <si>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</si>
  <si>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</si>
  <si>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</si>
  <si>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</si>
  <si>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</si>
  <si>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</si>
  <si>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</si>
  <si>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</si>
  <si>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</si>
  <si>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</si>
  <si>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</si>
  <si>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</si>
  <si>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</si>
  <si>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</si>
  <si>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</si>
  <si>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</si>
  <si>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</si>
  <si>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</si>
  <si>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</si>
  <si>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</si>
  <si>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</si>
  <si>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</si>
  <si>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</si>
  <si>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</si>
  <si>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</si>
  <si>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</si>
  <si>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</si>
  <si>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</si>
  <si>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</si>
  <si>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</si>
  <si>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</si>
  <si>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</si>
  <si>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</si>
  <si>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</si>
  <si>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</si>
  <si>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</si>
  <si>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</si>
  <si>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</si>
  <si>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</si>
  <si>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</si>
  <si>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</si>
  <si>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</si>
  <si>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</si>
  <si>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</si>
  <si>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</si>
  <si>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</si>
  <si>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</si>
  <si>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</si>
  <si>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</si>
  <si>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</si>
  <si>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</si>
  <si>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</si>
  <si>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</si>
  <si>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</si>
  <si>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</si>
  <si>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</si>
  <si>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</si>
  <si>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</si>
  <si>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</si>
  <si>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</si>
  <si>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</si>
  <si>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</si>
  <si>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</si>
  <si>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</si>
  <si>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</si>
  <si>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</si>
  <si>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</si>
  <si>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</si>
  <si>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</si>
  <si>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</si>
  <si>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</si>
  <si>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</si>
  <si>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</si>
  <si>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</si>
  <si>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</si>
  <si>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</si>
  <si>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</si>
  <si>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</si>
  <si>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</si>
  <si>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</si>
  <si>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</si>
  <si>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</si>
  <si>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</si>
  <si>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</si>
  <si>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</si>
  <si>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</si>
  <si>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</si>
  <si>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</si>
  <si>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</si>
  <si>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</si>
  <si>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</si>
  <si>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</si>
  <si>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</si>
  <si>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</si>
  <si>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</si>
  <si>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</si>
  <si>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</si>
  <si>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</si>
  <si>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</si>
  <si>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</si>
  <si>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</si>
  <si>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</si>
  <si>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</si>
  <si>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</si>
  <si>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</si>
  <si>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</si>
  <si>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</si>
  <si>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</si>
  <si>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</si>
  <si>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</si>
  <si>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</si>
  <si>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</si>
  <si>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</si>
  <si>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</si>
  <si>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</si>
  <si>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</si>
  <si>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</si>
  <si>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</si>
  <si>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</si>
  <si>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</si>
  <si>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</si>
  <si>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</si>
  <si>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</si>
  <si>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</si>
  <si>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</si>
  <si>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</si>
  <si>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</si>
  <si>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</si>
  <si>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</si>
  <si>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</si>
  <si>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</si>
  <si>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</si>
  <si>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</si>
  <si>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</si>
  <si>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</si>
  <si>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</si>
  <si>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</si>
  <si>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</si>
  <si>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</si>
  <si>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</si>
  <si>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</si>
  <si>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</si>
  <si>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</si>
  <si>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</si>
  <si>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</si>
  <si>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</si>
  <si>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</si>
  <si>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</si>
  <si>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</si>
  <si>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</si>
  <si>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</si>
  <si>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</si>
  <si>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</si>
  <si>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</si>
  <si>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</si>
  <si>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</si>
  <si>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</si>
  <si>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</si>
  <si>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</si>
  <si>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</si>
  <si>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</si>
  <si>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</si>
  <si>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</si>
  <si>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</si>
  <si>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</si>
  <si>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</si>
  <si>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</si>
  <si>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</si>
  <si>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</si>
  <si>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</si>
  <si>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</si>
  <si>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</si>
  <si>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</si>
  <si>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</si>
  <si>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</si>
  <si>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</si>
  <si>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</si>
  <si>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</si>
  <si>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</si>
  <si>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</si>
  <si>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</si>
  <si>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</si>
  <si>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</si>
  <si>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</si>
  <si>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</si>
  <si>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</si>
  <si>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</si>
  <si>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</si>
  <si>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</si>
  <si>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</si>
  <si>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</si>
  <si>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</si>
  <si>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</si>
  <si>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</si>
  <si>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</si>
  <si>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</si>
  <si>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</si>
  <si>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</si>
  <si>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</si>
  <si>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</si>
  <si>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</si>
  <si>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</si>
  <si>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</si>
  <si>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</si>
  <si>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</si>
  <si>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</si>
  <si>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</si>
  <si>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</si>
  <si>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</si>
  <si>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</si>
  <si>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</si>
  <si>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</si>
  <si>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</si>
  <si>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</si>
  <si>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</si>
  <si>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</si>
  <si>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</si>
  <si>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</si>
  <si>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</si>
  <si>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</si>
  <si>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</si>
  <si>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</si>
  <si>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</si>
  <si>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</si>
  <si>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</si>
  <si>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</si>
  <si>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</si>
  <si>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</si>
  <si>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</si>
  <si>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</si>
  <si>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</si>
  <si>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</si>
  <si>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</si>
  <si>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</si>
  <si>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</si>
  <si>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</si>
  <si>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</si>
  <si>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</si>
  <si>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</si>
  <si>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</si>
  <si>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</si>
  <si>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</si>
  <si>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</si>
  <si>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</si>
  <si>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</si>
  <si>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</si>
  <si>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</si>
  <si>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</si>
  <si>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</si>
  <si>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</si>
  <si>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</si>
  <si>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</si>
  <si>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</si>
  <si>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</si>
  <si>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</si>
  <si>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</si>
  <si>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</si>
  <si>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</si>
  <si>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</si>
  <si>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</si>
  <si>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</si>
  <si>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</si>
  <si>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</si>
  <si>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</si>
  <si>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</si>
  <si>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</si>
  <si>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</si>
  <si>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</si>
  <si>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</si>
  <si>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</si>
  <si>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</si>
  <si>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</si>
  <si>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</si>
  <si>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</si>
  <si>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</si>
  <si>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</si>
  <si>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</si>
  <si>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</si>
  <si>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</si>
  <si>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</si>
  <si>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</si>
  <si>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</si>
  <si>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</si>
  <si>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</si>
  <si>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</si>
  <si>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</si>
  <si>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</si>
  <si>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</si>
  <si>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</si>
  <si>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</si>
  <si>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</si>
  <si>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</si>
  <si>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</si>
  <si>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</si>
  <si>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</si>
  <si>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</si>
  <si>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</si>
  <si>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</si>
  <si>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</si>
  <si>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</si>
  <si>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</si>
  <si>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</si>
  <si>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</si>
  <si>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</si>
  <si>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</si>
  <si>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</si>
  <si>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</si>
  <si>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</si>
  <si>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</si>
  <si>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</si>
  <si>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</si>
  <si>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</si>
  <si>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</si>
  <si>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</si>
  <si>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</si>
  <si>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</si>
  <si>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</si>
  <si>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</si>
  <si>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</si>
  <si>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</si>
  <si>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</si>
  <si>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</si>
  <si>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</si>
  <si>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</si>
  <si>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</si>
  <si>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</si>
  <si>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</si>
  <si>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</si>
  <si>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</si>
  <si>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</si>
  <si>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</si>
  <si>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</si>
  <si>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</si>
  <si>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</si>
  <si>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</si>
  <si>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</si>
  <si>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</si>
  <si>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</si>
  <si>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</si>
  <si>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</si>
  <si>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</si>
  <si>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</si>
  <si>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</si>
  <si>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</si>
  <si>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</si>
  <si>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</si>
  <si>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</si>
  <si>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</si>
  <si>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</si>
  <si>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</si>
  <si>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</si>
  <si>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</si>
  <si>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</si>
  <si>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</si>
  <si>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</si>
  <si>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</si>
  <si>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</si>
  <si>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</si>
  <si>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</si>
  <si>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</si>
  <si>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</si>
  <si>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</si>
  <si>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</si>
  <si>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</si>
  <si>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</si>
  <si>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</si>
  <si>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</si>
  <si>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</si>
  <si>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</si>
  <si>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</si>
  <si>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</si>
  <si>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</si>
  <si>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</si>
  <si>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</si>
  <si>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</si>
  <si>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</si>
  <si>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</si>
  <si>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</si>
  <si>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</si>
  <si>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</si>
  <si>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</si>
  <si>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</si>
  <si>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</si>
  <si>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</si>
  <si>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</si>
  <si>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</si>
  <si>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</si>
  <si>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</si>
  <si>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</si>
  <si>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</si>
  <si>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</si>
  <si>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</si>
  <si>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</si>
  <si>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</si>
  <si>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</si>
  <si>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</si>
  <si>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</si>
  <si>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</si>
  <si>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</si>
  <si>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</si>
  <si>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</si>
  <si>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</si>
  <si>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</si>
  <si>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</si>
  <si>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</si>
  <si>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</si>
  <si>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</si>
  <si>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</si>
  <si>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</si>
  <si>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</si>
  <si>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</si>
  <si>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</si>
  <si>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</si>
  <si>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</si>
  <si>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</si>
  <si>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</si>
  <si>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</si>
  <si>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</si>
  <si>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</si>
  <si>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</si>
  <si>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</si>
  <si>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</si>
  <si>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</si>
  <si>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</si>
  <si>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</si>
  <si>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</si>
  <si>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</si>
  <si>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</si>
  <si>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</si>
  <si>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</si>
  <si>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</si>
  <si>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</si>
  <si>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</si>
  <si>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</si>
  <si>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</si>
  <si>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</si>
  <si>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</si>
  <si>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</si>
  <si>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</si>
  <si>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</si>
  <si>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</si>
  <si>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</si>
  <si>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</si>
  <si>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</si>
  <si>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</si>
  <si>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</si>
  <si>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</si>
  <si>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</si>
  <si>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</si>
  <si>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</si>
  <si>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</si>
  <si>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</si>
  <si>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</si>
  <si>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</si>
  <si>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</si>
  <si>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</si>
  <si>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</si>
  <si>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</si>
  <si>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</si>
  <si>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</si>
  <si>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</si>
  <si>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</si>
  <si>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</si>
  <si>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</si>
  <si>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</si>
  <si>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</si>
  <si>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</si>
  <si>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</si>
  <si>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</si>
  <si>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</si>
  <si>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</si>
  <si>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</si>
  <si>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</si>
  <si>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</si>
  <si>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</si>
  <si>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</si>
  <si>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</si>
  <si>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</si>
  <si>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</si>
  <si>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</si>
  <si>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</si>
  <si>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</si>
  <si>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</si>
  <si>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</si>
  <si>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</si>
  <si>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</si>
  <si>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</si>
  <si>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</si>
  <si>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</si>
  <si>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</si>
  <si>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</si>
  <si>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</si>
  <si>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</si>
  <si>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</si>
  <si>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</si>
  <si>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</si>
  <si>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</si>
  <si>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</si>
  <si>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</si>
  <si>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</si>
  <si>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</si>
  <si>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</si>
  <si>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</si>
  <si>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</si>
  <si>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</si>
  <si>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</si>
  <si>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</si>
  <si>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</si>
  <si>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</si>
  <si>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</si>
  <si>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</si>
  <si>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</si>
  <si>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</si>
  <si>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</si>
  <si>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</si>
  <si>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</si>
  <si>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</si>
  <si>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</si>
  <si>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</si>
  <si>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</si>
  <si>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</si>
  <si>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</si>
  <si>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</si>
  <si>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</si>
  <si>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</si>
  <si>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</si>
  <si>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</si>
  <si>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</si>
  <si>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</si>
  <si>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</si>
  <si>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</si>
  <si>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</si>
  <si>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</si>
  <si>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</si>
  <si>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</si>
  <si>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</si>
  <si>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</si>
  <si>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</si>
  <si>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</si>
  <si>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</si>
  <si>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</si>
  <si>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</si>
  <si>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</si>
  <si>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</si>
  <si>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</si>
  <si>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</si>
  <si>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</si>
  <si>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</si>
  <si>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</si>
  <si>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</si>
  <si>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</si>
  <si>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</si>
  <si>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</si>
  <si>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</si>
  <si>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</si>
  <si>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</si>
  <si>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</si>
  <si>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</si>
  <si>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</si>
  <si>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</si>
  <si>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</si>
  <si>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</si>
  <si>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</si>
  <si>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</si>
  <si>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</si>
  <si>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</si>
  <si>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</si>
  <si>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</si>
  <si>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</si>
  <si>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</si>
  <si>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</si>
  <si>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</si>
  <si>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</si>
  <si>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</si>
  <si>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</si>
  <si>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</si>
  <si>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</si>
  <si>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</si>
  <si>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</si>
  <si>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</si>
  <si>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</si>
  <si>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</si>
  <si>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</si>
  <si>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</si>
  <si>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</si>
  <si>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</si>
  <si>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</si>
  <si>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</si>
  <si>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</si>
  <si>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</si>
  <si>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</si>
  <si>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</si>
  <si>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</si>
  <si>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</si>
  <si>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</si>
  <si>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</si>
  <si>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</si>
  <si>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</si>
  <si>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</si>
  <si>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</si>
  <si>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</si>
  <si>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</si>
  <si>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</si>
  <si>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</si>
  <si>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</si>
  <si>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</si>
  <si>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</si>
  <si>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</si>
  <si>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</si>
  <si>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</si>
  <si>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</si>
  <si>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</si>
  <si>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</si>
  <si>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</si>
  <si>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</si>
  <si>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</si>
  <si>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</si>
  <si>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</si>
  <si>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</si>
  <si>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</si>
  <si>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</si>
  <si>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</si>
  <si>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</si>
  <si>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</si>
  <si>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</si>
  <si>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</si>
  <si>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</si>
  <si>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</si>
  <si>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</si>
  <si>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</si>
  <si>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</si>
  <si>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</si>
  <si>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</si>
  <si>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</si>
  <si>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</si>
  <si>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</si>
  <si>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</si>
  <si>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</si>
  <si>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</si>
  <si>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</si>
  <si>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</si>
  <si>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</si>
  <si>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</si>
  <si>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</si>
  <si>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</si>
  <si>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</si>
  <si>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</si>
  <si>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</si>
  <si>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</si>
  <si>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</si>
  <si>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</si>
  <si>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</si>
  <si>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</si>
  <si>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</si>
  <si>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</si>
  <si>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</si>
  <si>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</si>
  <si>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</si>
  <si>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</si>
  <si>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</si>
  <si>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</si>
  <si>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</si>
  <si>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</si>
  <si>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</si>
  <si>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</si>
  <si>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</si>
  <si>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</si>
  <si>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</si>
  <si>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</si>
  <si>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</si>
  <si>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</si>
  <si>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</si>
  <si>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</si>
  <si>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</si>
  <si>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</si>
  <si>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</si>
  <si>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</si>
  <si>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</si>
  <si>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</si>
  <si>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</si>
  <si>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</si>
  <si>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</si>
  <si>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</si>
  <si>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</si>
  <si>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</si>
  <si>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</si>
  <si>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</si>
  <si>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</si>
  <si>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</si>
  <si>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</si>
  <si>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</si>
  <si>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</si>
  <si>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</si>
  <si>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</si>
  <si>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</si>
  <si>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</si>
  <si>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</si>
  <si>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</si>
  <si>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</si>
  <si>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</si>
  <si>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</si>
  <si>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</si>
  <si>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</si>
  <si>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</si>
  <si>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</si>
  <si>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</si>
  <si>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</si>
  <si>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</si>
  <si>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</si>
  <si>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</si>
  <si>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</si>
  <si>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</si>
  <si>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</si>
  <si>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</si>
  <si>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</si>
  <si>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</si>
  <si>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</si>
  <si>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</si>
  <si>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</si>
  <si>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</si>
  <si>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</si>
  <si>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</si>
  <si>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</si>
  <si>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</si>
  <si>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</si>
  <si>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</si>
  <si>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</si>
  <si>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</si>
  <si>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</si>
  <si>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</si>
  <si>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</si>
  <si>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</si>
  <si>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</si>
  <si>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</si>
  <si>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</si>
  <si>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</si>
  <si>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</si>
  <si>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</si>
  <si>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</si>
  <si>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</si>
  <si>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</si>
  <si>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</si>
  <si>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</si>
  <si>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</si>
  <si>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</si>
  <si>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</si>
  <si>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</si>
  <si>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</si>
  <si>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</si>
  <si>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</si>
  <si>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</si>
  <si>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</si>
  <si>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</si>
  <si>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</si>
  <si>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</si>
  <si>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</si>
  <si>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</si>
  <si>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</si>
  <si>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</si>
  <si>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</si>
  <si>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</si>
  <si>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</si>
  <si>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</si>
  <si>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</si>
  <si>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</si>
  <si>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</si>
  <si>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</si>
  <si>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</si>
  <si>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</si>
  <si>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</si>
  <si>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</si>
  <si>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</si>
  <si>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</si>
  <si>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</si>
  <si>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</si>
  <si>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</si>
  <si>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</si>
  <si>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</si>
  <si>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</si>
  <si>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</si>
  <si>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</si>
  <si>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</si>
  <si>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</si>
  <si>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</si>
  <si>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</si>
  <si>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</si>
  <si>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</si>
  <si>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</si>
  <si>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</si>
  <si>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</si>
  <si>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</si>
  <si>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</si>
  <si>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</si>
  <si>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</si>
  <si>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</si>
  <si>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</si>
  <si>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</si>
  <si>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</si>
  <si>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</si>
  <si>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</si>
  <si>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</si>
  <si>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</si>
  <si>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</si>
  <si>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</si>
  <si>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</si>
  <si>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</si>
  <si>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</si>
  <si>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</si>
  <si>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</si>
  <si>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</si>
  <si>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</si>
  <si>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</si>
  <si>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</si>
  <si>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</si>
  <si>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</si>
  <si>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</si>
  <si>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</si>
  <si>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</si>
  <si>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</si>
  <si>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</si>
  <si>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</si>
  <si>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</si>
  <si>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</si>
  <si>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</si>
  <si>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</si>
  <si>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</si>
  <si>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</si>
  <si>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</si>
  <si>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</si>
  <si>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</si>
  <si>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</si>
  <si>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</si>
  <si>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</si>
  <si>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</si>
  <si>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</si>
  <si>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</si>
  <si>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</si>
  <si>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</si>
  <si>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</si>
  <si>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</si>
  <si>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</si>
  <si>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</si>
  <si>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</si>
  <si>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</si>
  <si>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</si>
  <si>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</si>
  <si>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</si>
  <si>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</si>
  <si>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</si>
  <si>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</si>
  <si>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</si>
  <si>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</si>
  <si>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</si>
  <si>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</si>
  <si>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</si>
  <si>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</si>
  <si>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</si>
  <si>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</si>
  <si>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</si>
  <si>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</si>
  <si>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</si>
  <si>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</si>
  <si>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</si>
  <si>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</si>
  <si>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</si>
  <si>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</si>
  <si>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</si>
  <si>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</si>
  <si>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</si>
  <si>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</si>
  <si>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</si>
  <si>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</si>
  <si>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</si>
  <si>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</si>
  <si>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</si>
  <si>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</si>
  <si>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</si>
  <si>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</si>
  <si>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</si>
  <si>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</si>
  <si>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</si>
  <si>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</si>
  <si>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</si>
  <si>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</si>
  <si>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</si>
  <si>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</si>
  <si>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</si>
  <si>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</si>
  <si>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</si>
  <si>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</si>
  <si>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</si>
  <si>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</si>
  <si>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</si>
  <si>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</si>
  <si>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</si>
  <si>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</si>
  <si>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</si>
  <si>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</si>
  <si>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</si>
  <si>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</si>
  <si>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</si>
  <si>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</si>
  <si>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</si>
  <si>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</si>
  <si>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</si>
  <si>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</si>
  <si>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</si>
  <si>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</si>
  <si>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</si>
  <si>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</si>
  <si>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</si>
  <si>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</si>
  <si>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</si>
  <si>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</si>
  <si>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</si>
  <si>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</si>
  <si>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</si>
  <si>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</si>
  <si>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</si>
  <si>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</si>
  <si>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</si>
  <si>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</si>
  <si>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</si>
  <si>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</si>
  <si>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</si>
  <si>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</si>
  <si>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</si>
  <si>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</si>
  <si>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</si>
  <si>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</si>
  <si>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</si>
  <si>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</si>
  <si>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</si>
  <si>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</si>
  <si>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</si>
  <si>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</si>
  <si>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</si>
  <si>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</si>
  <si>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</si>
  <si>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</si>
  <si>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</si>
  <si>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</si>
  <si>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</si>
  <si>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</si>
  <si>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</si>
  <si>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</si>
  <si>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</si>
  <si>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</si>
  <si>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</si>
  <si>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</si>
  <si>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</si>
  <si>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</si>
  <si>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</si>
  <si>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</si>
  <si>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</si>
  <si>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</si>
  <si>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</si>
  <si>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</si>
  <si>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</si>
  <si>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</si>
  <si>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</si>
  <si>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</si>
  <si>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</si>
  <si>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</si>
  <si>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</si>
  <si>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</si>
  <si>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</si>
  <si>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</si>
  <si>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</si>
  <si>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</si>
  <si>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</si>
  <si>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</si>
  <si>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</si>
  <si>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</si>
  <si>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</si>
  <si>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</si>
  <si>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</si>
  <si>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</si>
  <si>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</si>
  <si>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</si>
  <si>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</si>
  <si>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</si>
  <si>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</si>
  <si>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</si>
  <si>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</si>
  <si>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</si>
  <si>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</si>
  <si>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</si>
  <si>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</si>
  <si>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</si>
  <si>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</si>
  <si>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</si>
  <si>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</si>
  <si>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</si>
  <si>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</si>
  <si>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</si>
  <si>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</si>
  <si>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</si>
  <si>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</si>
  <si>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</si>
  <si>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</si>
  <si>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</si>
  <si>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</si>
  <si>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</si>
  <si>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</si>
  <si>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</si>
  <si>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</si>
  <si>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</si>
  <si>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</si>
  <si>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</si>
  <si>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</si>
  <si>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</si>
  <si>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</si>
  <si>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</si>
  <si>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</si>
  <si>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</si>
  <si>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</si>
  <si>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</si>
  <si>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</si>
  <si>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</si>
  <si>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</si>
  <si>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</si>
  <si>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</si>
  <si>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</si>
  <si>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</si>
  <si>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</si>
  <si>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</si>
  <si>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</si>
  <si>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</si>
  <si>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</si>
  <si>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</si>
  <si>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</si>
  <si>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</si>
  <si>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</si>
  <si>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</si>
  <si>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</si>
  <si>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</si>
  <si>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</si>
  <si>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</si>
  <si>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</si>
  <si>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</si>
  <si>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</si>
  <si>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</si>
  <si>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</si>
  <si>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</si>
  <si>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</si>
  <si>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</si>
  <si>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</si>
  <si>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</si>
  <si>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</si>
  <si>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</si>
  <si>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</si>
  <si>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</si>
  <si>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</si>
  <si>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</si>
  <si>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</si>
  <si>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</si>
  <si>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</si>
  <si>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</si>
  <si>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</si>
  <si>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</si>
  <si>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</si>
  <si>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</si>
  <si>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</si>
  <si>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</si>
  <si>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</si>
  <si>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</si>
  <si>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</si>
  <si>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</si>
  <si>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</si>
  <si>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</si>
  <si>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</si>
  <si>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</si>
  <si>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</si>
  <si>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</si>
  <si>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</si>
  <si>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</si>
  <si>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</si>
  <si>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</si>
  <si>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</si>
  <si>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</si>
  <si>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</si>
  <si>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</si>
  <si>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</si>
  <si>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</si>
  <si>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</si>
  <si>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</si>
  <si>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</si>
  <si>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</si>
  <si>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</si>
  <si>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</si>
  <si>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</si>
  <si>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</si>
  <si>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</si>
  <si>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</si>
  <si>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</si>
  <si>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</si>
  <si>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</si>
  <si>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</si>
  <si>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</si>
  <si>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</si>
  <si>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</si>
  <si>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</si>
  <si>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</si>
  <si>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</si>
  <si>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</si>
  <si>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</si>
  <si>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</si>
  <si>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</si>
  <si>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</si>
  <si>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</si>
  <si>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</si>
  <si>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</si>
  <si>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</si>
  <si>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</si>
  <si>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</si>
  <si>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</si>
  <si>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</si>
  <si>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</si>
  <si>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</si>
  <si>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</si>
  <si>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</si>
  <si>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</si>
  <si>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</si>
  <si>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</si>
  <si>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</si>
  <si>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</si>
  <si>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</si>
  <si>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</si>
  <si>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</si>
  <si>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</si>
  <si>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</si>
  <si>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</si>
  <si>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</si>
  <si>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</si>
  <si>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</si>
  <si>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</si>
  <si>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</si>
  <si>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</si>
  <si>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</si>
  <si>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</si>
  <si>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</si>
  <si>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</si>
  <si>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</si>
  <si>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</si>
  <si>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</si>
  <si>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</si>
  <si>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</si>
  <si>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</si>
  <si>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</si>
  <si>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</si>
  <si>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</si>
  <si>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</si>
  <si>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</si>
  <si>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</si>
  <si>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</si>
  <si>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</si>
  <si>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</si>
  <si>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</si>
  <si>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</si>
  <si>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</si>
  <si>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</si>
  <si>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</si>
  <si>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</si>
  <si>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</si>
  <si>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</si>
  <si>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</si>
  <si>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</si>
  <si>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</si>
  <si>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</si>
  <si>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</si>
  <si>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</si>
  <si>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</si>
  <si>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</si>
  <si>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</si>
  <si>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</si>
  <si>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</si>
  <si>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</si>
  <si>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</si>
  <si>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</si>
  <si>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</si>
  <si>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</si>
  <si>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</si>
  <si>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</si>
  <si>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</si>
  <si>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</si>
  <si>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</si>
  <si>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</si>
  <si>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</si>
  <si>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</si>
  <si>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</si>
  <si>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</si>
  <si>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</si>
  <si>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</si>
  <si>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</si>
  <si>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</si>
  <si>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</si>
  <si>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</si>
  <si>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</si>
  <si>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</si>
  <si>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</si>
  <si>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</si>
  <si>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</si>
  <si>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</si>
  <si>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</si>
  <si>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</si>
  <si>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</si>
  <si>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</si>
  <si>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</si>
  <si>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</si>
  <si>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</si>
  <si>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</si>
  <si>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</si>
  <si>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</si>
  <si>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</si>
  <si>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</si>
  <si>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</si>
  <si>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</si>
  <si>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</si>
  <si>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</si>
  <si>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</si>
  <si>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</si>
  <si>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</si>
  <si>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</si>
  <si>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</si>
  <si>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</si>
  <si>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</si>
  <si>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</si>
  <si>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</si>
  <si>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</si>
  <si>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</si>
  <si>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</si>
  <si>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</si>
  <si>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</si>
  <si>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</si>
  <si>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</si>
  <si>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</si>
  <si>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</si>
  <si>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</si>
  <si>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</si>
  <si>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</si>
  <si>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</si>
  <si>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</si>
  <si>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</si>
  <si>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</si>
  <si>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</si>
  <si>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</si>
  <si>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</si>
  <si>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</si>
  <si>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</si>
  <si>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</si>
  <si>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</si>
  <si>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</si>
  <si>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</si>
  <si>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</si>
  <si>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</si>
  <si>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</si>
  <si>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</si>
  <si>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</si>
  <si>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</si>
  <si>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</si>
  <si>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</si>
  <si>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</si>
  <si>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</si>
  <si>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</si>
  <si>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</si>
  <si>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</si>
  <si>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</si>
  <si>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</si>
  <si>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</si>
  <si>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</si>
  <si>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</si>
  <si>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</si>
  <si>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</si>
  <si>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</si>
  <si>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</si>
  <si>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</si>
  <si>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</si>
  <si>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</si>
  <si>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</si>
  <si>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</si>
  <si>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</si>
  <si>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</si>
  <si>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</si>
  <si>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</si>
  <si>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</si>
  <si>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</si>
  <si>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</si>
  <si>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</si>
  <si>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</si>
  <si>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</si>
  <si>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</si>
  <si>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</si>
  <si>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</si>
  <si>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</si>
  <si>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</si>
  <si>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</si>
  <si>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</si>
  <si>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</si>
  <si>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</si>
  <si>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</si>
  <si>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</si>
  <si>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</si>
  <si>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</si>
  <si>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</si>
  <si>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</si>
  <si>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</si>
  <si>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</si>
  <si>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</si>
  <si>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</si>
  <si>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</si>
  <si>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</si>
  <si>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</si>
  <si>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</si>
  <si>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</si>
  <si>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</si>
  <si>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</si>
  <si>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</si>
  <si>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</si>
  <si>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</si>
  <si>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</si>
  <si>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</si>
  <si>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</si>
  <si>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</si>
  <si>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</si>
  <si>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</si>
  <si>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</si>
  <si>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</si>
  <si>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</si>
  <si>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</si>
  <si>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</si>
  <si>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</si>
  <si>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</si>
  <si>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</si>
  <si>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</si>
  <si>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</si>
  <si>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</si>
  <si>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</si>
  <si>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</si>
  <si>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</si>
  <si>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</si>
  <si>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</si>
  <si>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</si>
  <si>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</si>
  <si>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</si>
  <si>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</si>
  <si>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</si>
  <si>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</si>
  <si>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</si>
  <si>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</si>
  <si>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</si>
  <si>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</si>
  <si>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</si>
  <si>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</si>
  <si>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</si>
  <si>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</si>
  <si>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</si>
  <si>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</si>
  <si>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</si>
  <si>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</si>
  <si>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</si>
  <si>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</si>
  <si>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</si>
  <si>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</si>
  <si>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</si>
  <si>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</si>
  <si>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</si>
  <si>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</si>
  <si>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</si>
  <si>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</si>
  <si>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</si>
  <si>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</si>
  <si>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</si>
  <si>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</si>
  <si>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</si>
  <si>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</si>
  <si>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</si>
  <si>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</si>
  <si>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</si>
  <si>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</si>
  <si>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</si>
  <si>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</si>
  <si>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</si>
  <si>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</si>
  <si>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</si>
  <si>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</si>
  <si>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</si>
  <si>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</si>
  <si>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</si>
  <si>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</si>
  <si>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</si>
  <si>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</si>
  <si>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</si>
  <si>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</si>
  <si>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</si>
  <si>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</si>
  <si>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</si>
  <si>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</si>
  <si>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</si>
  <si>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</si>
  <si>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</si>
  <si>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</si>
  <si>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</si>
  <si>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</si>
  <si>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</si>
  <si>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</si>
  <si>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</si>
  <si>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</si>
  <si>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</si>
  <si>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</si>
  <si>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</si>
  <si>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</si>
  <si>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</si>
  <si>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</si>
  <si>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</si>
  <si>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</si>
  <si>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</si>
  <si>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</si>
  <si>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</si>
  <si>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</si>
  <si>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</si>
  <si>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</si>
  <si>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</si>
  <si>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</si>
  <si>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</si>
  <si>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</si>
  <si>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</si>
  <si>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</si>
  <si>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</si>
  <si>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</si>
  <si>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</si>
  <si>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</si>
  <si>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</si>
  <si>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</si>
  <si>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</si>
  <si>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</si>
  <si>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</si>
  <si>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</si>
  <si>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</si>
  <si>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</si>
  <si>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</si>
  <si>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</si>
  <si>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</si>
  <si>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</si>
  <si>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</si>
  <si>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</si>
  <si>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</si>
  <si>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</si>
  <si>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</si>
  <si>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</si>
  <si>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</si>
  <si>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</si>
  <si>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</si>
  <si>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</si>
  <si>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</si>
  <si>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</si>
  <si>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</si>
  <si>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</si>
  <si>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</si>
  <si>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</si>
  <si>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</si>
  <si>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</si>
  <si>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</si>
  <si>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</si>
  <si>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</si>
  <si>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</si>
  <si>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</si>
  <si>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</si>
  <si>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</si>
  <si>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</si>
  <si>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</si>
  <si>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</si>
  <si>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</si>
  <si>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</si>
  <si>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</si>
  <si>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</si>
  <si>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</si>
  <si>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</si>
  <si>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</si>
  <si>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</si>
  <si>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</si>
  <si>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</si>
  <si>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</si>
  <si>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</si>
  <si>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</si>
  <si>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</si>
  <si>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</si>
  <si>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</si>
  <si>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</si>
  <si>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</si>
  <si>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</si>
  <si>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</si>
  <si>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</si>
  <si>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</si>
  <si>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</si>
  <si>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</si>
  <si>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</si>
  <si>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</si>
  <si>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</si>
  <si>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</si>
  <si>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</si>
  <si>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</si>
  <si>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</si>
  <si>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</si>
  <si>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</si>
  <si>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</si>
  <si>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</si>
  <si>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</si>
  <si>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</si>
  <si>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</si>
  <si>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</si>
  <si>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</si>
  <si>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</si>
  <si>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</si>
  <si>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</si>
  <si>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</si>
  <si>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</si>
  <si>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</si>
  <si>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</si>
  <si>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</si>
  <si>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</si>
  <si>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</si>
  <si>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</si>
  <si>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</si>
  <si>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</si>
  <si>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</si>
  <si>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</si>
  <si>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</si>
  <si>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</si>
  <si>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</si>
  <si>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</si>
  <si>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</si>
  <si>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</si>
  <si>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</si>
  <si>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</si>
  <si>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</si>
  <si>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</si>
  <si>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</si>
  <si>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</si>
  <si>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</si>
  <si>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</si>
  <si>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</si>
  <si>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</si>
  <si>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</si>
  <si>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</si>
  <si>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</si>
  <si>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</si>
  <si>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</si>
  <si>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</si>
  <si>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</si>
  <si>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</si>
  <si>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</si>
  <si>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</si>
  <si>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</si>
  <si>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</si>
  <si>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</si>
  <si>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</si>
  <si>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</si>
  <si>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</si>
  <si>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</si>
  <si>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</si>
  <si>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</si>
  <si>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</si>
  <si>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</si>
  <si>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</si>
  <si>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</si>
  <si>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</si>
  <si>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</si>
  <si>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</si>
  <si>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</si>
  <si>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</si>
  <si>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</si>
  <si>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</si>
  <si>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</si>
  <si>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</si>
  <si>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</si>
  <si>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</si>
  <si>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</si>
  <si>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</si>
  <si>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</si>
  <si>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</si>
  <si>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</si>
  <si>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</si>
  <si>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</si>
  <si>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</si>
  <si>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</si>
  <si>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</si>
  <si>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</si>
  <si>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</si>
  <si>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</si>
  <si>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</si>
  <si>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</si>
  <si>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</si>
  <si>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</si>
  <si>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</si>
  <si>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</si>
  <si>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</si>
  <si>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</si>
  <si>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</si>
  <si>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</si>
  <si>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</si>
  <si>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</si>
  <si>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</si>
  <si>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</si>
  <si>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</si>
  <si>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</si>
  <si>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</si>
  <si>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</si>
  <si>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</si>
  <si>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</si>
  <si>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</si>
  <si>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</si>
  <si>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</si>
  <si>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</si>
  <si>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</si>
  <si>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</si>
  <si>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</si>
  <si>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</si>
  <si>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</si>
  <si>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</si>
  <si>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</si>
  <si>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</si>
  <si>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</si>
  <si>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</si>
  <si>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</si>
  <si>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</si>
  <si>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</si>
  <si>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</si>
  <si>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</si>
  <si>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</si>
  <si>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</si>
  <si>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</si>
  <si>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</si>
  <si>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</si>
  <si>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</si>
  <si>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</si>
  <si>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</si>
  <si>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</si>
  <si>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</si>
  <si>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</si>
  <si>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</si>
  <si>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</si>
  <si>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</si>
  <si>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</si>
  <si>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</si>
  <si>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</si>
  <si>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</si>
  <si>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</si>
  <si>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</si>
  <si>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</si>
  <si>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</si>
  <si>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</si>
  <si>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</si>
  <si>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</si>
  <si>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</si>
  <si>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</si>
  <si>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</si>
  <si>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</si>
  <si>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</si>
  <si>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</si>
  <si>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</si>
  <si>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</si>
  <si>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</si>
  <si>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</si>
  <si>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</si>
  <si>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</si>
  <si>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</si>
  <si>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</si>
  <si>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</si>
  <si>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</si>
  <si>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</si>
  <si>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</si>
  <si>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</si>
  <si>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</si>
  <si>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</si>
  <si>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</si>
  <si>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</si>
  <si>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</si>
  <si>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</si>
  <si>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</si>
  <si>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</si>
  <si>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</si>
  <si>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</si>
  <si>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</si>
  <si>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</si>
  <si>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</si>
  <si>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</si>
  <si>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</si>
  <si>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</si>
  <si>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</si>
  <si>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</si>
  <si>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</si>
  <si>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</si>
  <si>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</si>
  <si>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</si>
  <si>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</si>
  <si>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</si>
  <si>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</si>
  <si>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</si>
  <si>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</si>
  <si>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</si>
  <si>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</si>
  <si>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</si>
  <si>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</si>
  <si>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</si>
  <si>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</si>
  <si>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</si>
  <si>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</si>
  <si>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</si>
  <si>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</si>
  <si>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</si>
  <si>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</si>
  <si>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</si>
  <si>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</si>
  <si>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</si>
  <si>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</si>
  <si>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</si>
  <si>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</si>
  <si>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</si>
  <si>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</si>
  <si>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</si>
  <si>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</si>
  <si>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</si>
  <si>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</si>
  <si>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</si>
  <si>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</si>
  <si>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</si>
  <si>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</si>
  <si>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</si>
  <si>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</si>
  <si>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</si>
  <si>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</si>
  <si>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</si>
  <si>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</si>
  <si>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</si>
  <si>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</si>
  <si>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</si>
  <si>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</si>
  <si>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</si>
  <si>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</si>
  <si>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</si>
  <si>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</si>
  <si>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</si>
  <si>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</si>
  <si>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</si>
  <si>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</si>
  <si>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</si>
  <si>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</si>
  <si>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</si>
  <si>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</si>
  <si>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</si>
  <si>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</si>
  <si>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</si>
  <si>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</si>
  <si>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</si>
  <si>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</si>
  <si>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</si>
  <si>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</si>
  <si>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</si>
  <si>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</si>
  <si>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</si>
  <si>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</si>
  <si>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</si>
  <si>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</si>
  <si>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</si>
  <si>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</si>
  <si>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</si>
  <si>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</si>
  <si>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</si>
  <si>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</si>
  <si>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</si>
  <si>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</si>
  <si>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</si>
  <si>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</si>
  <si>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</si>
  <si>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</si>
  <si>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</si>
  <si>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</si>
  <si>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</si>
  <si>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</si>
  <si>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</si>
  <si>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</si>
  <si>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</si>
  <si>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</si>
  <si>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</si>
  <si>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</si>
  <si>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</si>
  <si>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</si>
  <si>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</si>
  <si>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</si>
  <si>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</si>
  <si>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</si>
  <si>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</si>
  <si>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</si>
  <si>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</si>
  <si>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</si>
  <si>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</si>
  <si>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</si>
  <si>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</si>
  <si>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</si>
  <si>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</si>
  <si>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</si>
  <si>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</si>
  <si>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</si>
  <si>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</si>
  <si>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</si>
  <si>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</si>
  <si>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</si>
  <si>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</si>
  <si>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</si>
  <si>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</si>
  <si>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</si>
  <si>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</si>
  <si>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</si>
  <si>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</si>
  <si>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</si>
  <si>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</si>
  <si>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</si>
  <si>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</si>
  <si>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</si>
  <si>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</si>
  <si>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</si>
  <si>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</si>
  <si>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</si>
  <si>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</si>
  <si>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</si>
  <si>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</si>
  <si>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</si>
  <si>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</si>
  <si>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</si>
  <si>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</si>
  <si>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</si>
  <si>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</si>
  <si>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</si>
  <si>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</si>
  <si>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</si>
  <si>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</si>
  <si>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</si>
  <si>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</si>
  <si>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</si>
  <si>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</si>
  <si>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</si>
  <si>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</si>
  <si>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</si>
  <si>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</si>
  <si>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</si>
  <si>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</si>
  <si>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</si>
  <si>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</si>
  <si>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</si>
  <si>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</si>
  <si>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</si>
  <si>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</si>
  <si>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</si>
  <si>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</si>
  <si>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</si>
  <si>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</si>
  <si>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</si>
  <si>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</si>
  <si>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</si>
  <si>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</si>
  <si>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</si>
  <si>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</si>
  <si>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</si>
  <si>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</si>
  <si>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</si>
  <si>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</si>
  <si>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</si>
  <si>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</si>
  <si>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</si>
  <si>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</si>
  <si>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</si>
  <si>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</si>
  <si>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</si>
  <si>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</si>
  <si>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</si>
  <si>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</si>
  <si>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</si>
  <si>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</si>
  <si>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</si>
  <si>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</si>
  <si>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</si>
  <si>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</si>
  <si>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</si>
  <si>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</si>
  <si>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</si>
  <si>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</si>
  <si>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</si>
  <si>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</si>
  <si>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</si>
  <si>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</si>
  <si>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</si>
  <si>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</si>
  <si>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</si>
  <si>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</si>
  <si>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</si>
  <si>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</si>
  <si>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</si>
  <si>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</si>
  <si>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</si>
  <si>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</si>
  <si>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</si>
  <si>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</si>
  <si>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</si>
  <si>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</si>
  <si>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</si>
  <si>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</si>
  <si>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</si>
  <si>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</si>
  <si>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</si>
  <si>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</si>
  <si>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</si>
  <si>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</si>
  <si>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</si>
  <si>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</si>
  <si>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</si>
  <si>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</si>
  <si>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</si>
  <si>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</si>
  <si>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</si>
  <si>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</si>
  <si>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</si>
  <si>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</si>
  <si>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</si>
  <si>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</si>
  <si>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</si>
  <si>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</si>
  <si>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</si>
  <si>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</si>
  <si>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</si>
  <si>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</si>
  <si>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</si>
  <si>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</si>
  <si>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</si>
  <si>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</si>
  <si>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</si>
  <si>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</si>
  <si>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</si>
  <si>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</si>
  <si>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</si>
  <si>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</si>
  <si>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</si>
  <si>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</si>
  <si>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</si>
  <si>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</si>
  <si>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</si>
  <si>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</si>
  <si>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</si>
  <si>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</si>
  <si>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</si>
  <si>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</si>
  <si>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</si>
  <si>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</si>
  <si>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</si>
  <si>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</si>
  <si>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</si>
  <si>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</si>
  <si>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</si>
  <si>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</si>
  <si>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</si>
  <si>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</si>
  <si>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</si>
  <si>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</si>
  <si>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</si>
  <si>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</si>
  <si>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</si>
  <si>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</si>
  <si>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</si>
  <si>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</si>
  <si>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</si>
  <si>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</si>
  <si>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</si>
  <si>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</si>
  <si>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</si>
  <si>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</si>
  <si>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</si>
  <si>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</si>
  <si>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</si>
  <si>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</si>
  <si>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</si>
  <si>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</si>
  <si>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</si>
  <si>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</si>
  <si>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</si>
  <si>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</si>
  <si>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</si>
  <si>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</si>
  <si>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</si>
  <si>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</si>
  <si>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</si>
  <si>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</si>
  <si>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</si>
  <si>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</si>
  <si>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</si>
  <si>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</si>
  <si>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</si>
  <si>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</si>
  <si>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</si>
  <si>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</si>
  <si>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</si>
  <si>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</si>
  <si>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</si>
  <si>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</si>
  <si>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</si>
  <si>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</si>
  <si>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</si>
  <si>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</si>
  <si>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</si>
  <si>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</si>
  <si>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</si>
  <si>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</si>
  <si>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</si>
  <si>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</si>
  <si>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</si>
  <si>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</si>
  <si>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</si>
  <si>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</si>
  <si>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</si>
  <si>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</si>
  <si>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</si>
  <si>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</si>
  <si>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</si>
  <si>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</si>
  <si>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</si>
  <si>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</si>
  <si>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</si>
  <si>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</si>
  <si>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</si>
  <si>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</si>
  <si>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</si>
  <si>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</si>
  <si>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</si>
  <si>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</si>
  <si>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</si>
  <si>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</si>
  <si>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</si>
  <si>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</si>
  <si>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</si>
  <si>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</si>
  <si>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</si>
  <si>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</si>
  <si>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</si>
  <si>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</si>
  <si>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</si>
  <si>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</si>
  <si>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</si>
  <si>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</si>
  <si>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</si>
  <si>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</si>
  <si>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</si>
  <si>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</si>
  <si>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</si>
  <si>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</si>
  <si>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</si>
  <si>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</si>
  <si>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</si>
  <si>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</si>
  <si>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</si>
  <si>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</si>
  <si>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</si>
  <si>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</si>
  <si>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</si>
  <si>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</si>
  <si>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</si>
  <si>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</si>
  <si>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</si>
  <si>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</si>
  <si>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</si>
  <si>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</si>
  <si>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</si>
  <si>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</si>
  <si>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</si>
  <si>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</si>
  <si>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</si>
  <si>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</si>
  <si>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</si>
  <si>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</si>
  <si>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</si>
  <si>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</si>
  <si>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</si>
  <si>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</si>
  <si>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</si>
  <si>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</si>
  <si>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</si>
  <si>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</si>
  <si>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</si>
  <si>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</si>
  <si>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</si>
  <si>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</si>
  <si>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</si>
  <si>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</si>
  <si>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</si>
  <si>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</si>
  <si>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</si>
  <si>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</si>
  <si>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</si>
  <si>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</si>
  <si>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</si>
  <si>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</si>
  <si>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</si>
  <si>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</si>
  <si>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</si>
  <si>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</si>
  <si>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</si>
  <si>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</si>
  <si>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</si>
  <si>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</si>
  <si>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</si>
  <si>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</si>
  <si>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</si>
  <si>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</si>
  <si>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</si>
  <si>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</si>
  <si>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</si>
  <si>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</si>
  <si>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</si>
  <si>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</si>
  <si>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</si>
  <si>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</si>
  <si>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</si>
  <si>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</si>
  <si>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</si>
  <si>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</si>
  <si>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</si>
  <si>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</si>
  <si>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</si>
  <si>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</si>
  <si>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</si>
  <si>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</si>
  <si>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</si>
  <si>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</si>
  <si>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</si>
  <si>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</si>
  <si>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</si>
  <si>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</si>
  <si>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</si>
  <si>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</si>
  <si>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</si>
  <si>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</si>
  <si>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</si>
  <si>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</si>
  <si>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</si>
  <si>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</si>
  <si>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</si>
  <si>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</si>
  <si>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</si>
  <si>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</si>
  <si>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</si>
  <si>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</si>
  <si>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</si>
  <si>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</si>
  <si>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</si>
  <si>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</si>
  <si>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</si>
  <si>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</si>
  <si>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</si>
  <si>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</si>
  <si>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</si>
  <si>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</si>
  <si>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</si>
  <si>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</si>
  <si>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</si>
  <si>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</si>
  <si>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</si>
  <si>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</si>
  <si>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</si>
  <si>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</si>
  <si>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</si>
  <si>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</si>
  <si>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</si>
  <si>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</si>
  <si>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</si>
  <si>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</si>
  <si>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</si>
  <si>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</si>
  <si>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</si>
  <si>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</si>
  <si>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</si>
  <si>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</si>
  <si>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</si>
  <si>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</si>
  <si>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</si>
  <si>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</si>
  <si>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</si>
  <si>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</si>
  <si>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</si>
  <si>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</si>
  <si>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</si>
  <si>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</si>
  <si>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</si>
  <si>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</si>
  <si>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</si>
  <si>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</si>
  <si>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</si>
  <si>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</si>
  <si>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</si>
  <si>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</si>
  <si>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</si>
  <si>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</si>
  <si>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</si>
  <si>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</si>
  <si>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</si>
  <si>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</si>
  <si>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</si>
  <si>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</si>
  <si>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</si>
  <si>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</si>
  <si>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</si>
  <si>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</si>
  <si>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</si>
  <si>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</si>
  <si>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</si>
  <si>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</si>
  <si>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</si>
  <si>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</si>
  <si>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</si>
  <si>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</si>
  <si>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</si>
  <si>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</si>
  <si>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</si>
  <si>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</si>
  <si>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</si>
  <si>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</si>
  <si>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</si>
  <si>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</si>
  <si>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</si>
  <si>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</si>
  <si>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</si>
  <si>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</si>
  <si>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</si>
  <si>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</si>
  <si>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</si>
  <si>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</si>
  <si>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</si>
  <si>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</si>
  <si>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</si>
  <si>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</si>
  <si>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</si>
  <si>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</si>
  <si>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</si>
  <si>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</si>
  <si>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</si>
  <si>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</si>
  <si>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</si>
  <si>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</si>
  <si>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</si>
  <si>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</si>
  <si>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</si>
  <si>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</si>
  <si>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</si>
  <si>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</si>
  <si>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</si>
  <si>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</si>
  <si>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</si>
  <si>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</si>
  <si>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</si>
  <si>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</si>
  <si>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</si>
  <si>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</si>
  <si>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</si>
  <si>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</si>
  <si>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</si>
  <si>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</si>
  <si>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</si>
  <si>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</si>
  <si>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</si>
  <si>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</si>
  <si>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</si>
  <si>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</si>
  <si>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</si>
  <si>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</si>
  <si>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</si>
  <si>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</si>
  <si>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</si>
  <si>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</si>
  <si>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</si>
  <si>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</si>
  <si>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</si>
  <si>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</si>
  <si>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</si>
  <si>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</si>
  <si>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</si>
  <si>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</si>
  <si>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</si>
  <si>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</si>
  <si>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</si>
  <si>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</si>
  <si>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</si>
  <si>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</si>
  <si>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</si>
  <si>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</si>
  <si>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</si>
  <si>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</si>
  <si>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</si>
  <si>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</si>
  <si>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</si>
  <si>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</si>
  <si>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</si>
  <si>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</si>
  <si>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</si>
  <si>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</si>
  <si>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</si>
  <si>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</si>
  <si>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</si>
  <si>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</si>
  <si>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</si>
  <si>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</si>
  <si>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</si>
  <si>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</si>
  <si>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</si>
  <si>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</si>
  <si>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</si>
  <si>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</si>
  <si>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</si>
  <si>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</si>
  <si>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</si>
  <si>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</si>
  <si>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</si>
  <si>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</si>
  <si>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</si>
  <si>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</si>
  <si>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</si>
  <si>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</si>
  <si>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</si>
  <si>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</si>
  <si>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</si>
  <si>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</si>
  <si>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</si>
  <si>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</si>
  <si>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</si>
  <si>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</si>
  <si>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</si>
  <si>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</si>
  <si>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</si>
  <si>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</si>
  <si>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</si>
  <si>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</si>
  <si>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</si>
  <si>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</si>
  <si>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</si>
  <si>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</si>
  <si>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</si>
  <si>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</si>
  <si>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</si>
  <si>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</si>
  <si>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</si>
  <si>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</si>
  <si>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</si>
  <si>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</si>
  <si>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</si>
  <si>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</si>
  <si>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</si>
  <si>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</si>
  <si>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</si>
  <si>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</si>
  <si>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</si>
  <si>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</si>
  <si>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</si>
  <si>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</si>
  <si>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</si>
  <si>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</si>
  <si>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</si>
  <si>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</si>
  <si>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</si>
  <si>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</si>
  <si>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</si>
  <si>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</si>
  <si>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</si>
  <si>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</si>
  <si>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</si>
  <si>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</si>
  <si>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</si>
  <si>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</si>
  <si>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</si>
  <si>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</si>
  <si>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</si>
  <si>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</si>
  <si>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</si>
  <si>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</si>
  <si>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</si>
  <si>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</si>
  <si>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</si>
  <si>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</si>
  <si>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</si>
  <si>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</si>
  <si>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</si>
  <si>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</si>
  <si>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</si>
  <si>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</si>
  <si>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</si>
  <si>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</si>
  <si>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</si>
  <si>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</si>
  <si>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</si>
  <si>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</si>
  <si>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</si>
  <si>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</si>
  <si>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</si>
  <si>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</si>
  <si>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</si>
  <si>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</si>
  <si>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</si>
  <si>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</si>
  <si>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</si>
  <si>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</si>
  <si>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</si>
  <si>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</si>
  <si>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</si>
  <si>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</si>
  <si>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</si>
  <si>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</si>
  <si>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</si>
  <si>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</si>
  <si>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</si>
  <si>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</si>
  <si>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</si>
  <si>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</si>
  <si>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</si>
  <si>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</si>
  <si>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</si>
  <si>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</si>
  <si>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</si>
  <si>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</si>
  <si>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</si>
  <si>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</si>
  <si>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</si>
  <si>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</si>
  <si>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</si>
  <si>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</si>
  <si>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</si>
  <si>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</si>
  <si>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</si>
  <si>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</si>
  <si>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</si>
  <si>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</si>
  <si>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</si>
  <si>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</si>
  <si>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</si>
  <si>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</si>
  <si>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</si>
  <si>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</si>
  <si>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</si>
  <si>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</si>
  <si>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</si>
  <si>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</si>
  <si>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</si>
  <si>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</si>
  <si>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</si>
  <si>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</si>
  <si>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</si>
  <si>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</si>
  <si>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</si>
  <si>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</si>
  <si>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</si>
  <si>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</si>
  <si>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</si>
  <si>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</si>
  <si>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</si>
  <si>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</si>
  <si>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</si>
  <si>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</si>
  <si>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</si>
  <si>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</si>
  <si>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</si>
  <si>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</si>
  <si>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</si>
  <si>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</si>
  <si>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</si>
  <si>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</si>
  <si>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</si>
  <si>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</si>
  <si>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</si>
  <si>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</si>
  <si>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</si>
  <si>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</si>
  <si>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</si>
  <si>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</si>
  <si>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</si>
  <si>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</si>
  <si>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</si>
  <si>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</si>
  <si>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</si>
  <si>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</si>
  <si>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</si>
  <si>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</si>
  <si>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</si>
  <si>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</si>
  <si>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</si>
  <si>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</si>
  <si>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</si>
  <si>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</si>
  <si>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</si>
  <si>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</si>
  <si>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</si>
  <si>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</si>
  <si>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</si>
  <si>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</si>
  <si>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</si>
  <si>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</si>
  <si>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</si>
  <si>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</si>
  <si>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</si>
  <si>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</si>
  <si>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</si>
  <si>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</si>
  <si>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</si>
  <si>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</si>
  <si>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</si>
  <si>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</si>
  <si>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</si>
  <si>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</si>
  <si>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</si>
  <si>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</si>
  <si>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</si>
  <si>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</si>
  <si>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</si>
  <si>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</si>
  <si>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</si>
  <si>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</si>
  <si>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</si>
  <si>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</si>
  <si>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</si>
  <si>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</si>
  <si>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</si>
  <si>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</si>
  <si>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</si>
  <si>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</si>
  <si>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</si>
  <si>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</si>
  <si>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</si>
  <si>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</si>
  <si>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</si>
  <si>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</si>
  <si>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</si>
  <si>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</si>
  <si>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</si>
  <si>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</si>
  <si>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</si>
  <si>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</si>
  <si>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</si>
  <si>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</si>
  <si>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</si>
  <si>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</si>
  <si>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</si>
  <si>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</si>
  <si>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</si>
  <si>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</si>
  <si>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</si>
  <si>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</si>
  <si>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</si>
  <si>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</si>
  <si>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</si>
  <si>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</si>
  <si>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</si>
  <si>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</si>
  <si>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</si>
  <si>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</si>
  <si>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</si>
  <si>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</si>
  <si>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</si>
  <si>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</si>
  <si>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</si>
  <si>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</si>
  <si>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</si>
  <si>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</si>
  <si>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</si>
  <si>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</si>
  <si>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</si>
  <si>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</si>
  <si>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</si>
  <si>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</si>
  <si>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</si>
  <si>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</si>
  <si>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</si>
  <si>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</si>
  <si>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</si>
  <si>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</si>
  <si>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</si>
  <si>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</si>
  <si>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</si>
  <si>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</si>
  <si>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</si>
  <si>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</si>
  <si>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</si>
  <si>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</si>
  <si>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</si>
  <si>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</si>
  <si>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</si>
  <si>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</si>
  <si>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</si>
  <si>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</si>
  <si>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</si>
  <si>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</si>
  <si>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</si>
  <si>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</si>
  <si>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</si>
  <si>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</si>
  <si>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</si>
  <si>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</si>
  <si>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</si>
  <si>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</si>
  <si>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</si>
  <si>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</si>
  <si>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</si>
  <si>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</si>
  <si>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</si>
  <si>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</si>
  <si>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</si>
  <si>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</si>
  <si>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</si>
  <si>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</si>
  <si>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</si>
  <si>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</si>
  <si>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</si>
  <si>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</si>
  <si>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</si>
  <si>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</si>
  <si>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</si>
  <si>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</si>
  <si>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</si>
  <si>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</si>
  <si>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</si>
  <si>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</si>
  <si>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</si>
  <si>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</si>
  <si>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</si>
  <si>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</si>
  <si>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</si>
  <si>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</si>
  <si>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</si>
  <si>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</si>
  <si>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</si>
  <si>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</si>
  <si>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</si>
  <si>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</si>
  <si>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</si>
  <si>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</si>
  <si>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</si>
  <si>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</si>
  <si>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</si>
  <si>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</si>
  <si>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</si>
  <si>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</si>
  <si>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</si>
  <si>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</si>
  <si>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</si>
  <si>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</si>
  <si>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</si>
  <si>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</si>
  <si>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</si>
  <si>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</si>
  <si>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</si>
  <si>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</si>
  <si>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</si>
  <si>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</si>
  <si>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</si>
  <si>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</si>
  <si>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</si>
  <si>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</si>
  <si>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</si>
  <si>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</si>
  <si>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</si>
  <si>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</si>
  <si>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</si>
  <si>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</si>
  <si>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</si>
  <si>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</si>
  <si>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</si>
  <si>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</si>
  <si>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</si>
  <si>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</si>
  <si>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</si>
  <si>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</si>
  <si>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</si>
  <si>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</si>
  <si>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</si>
  <si>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</si>
  <si>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</si>
  <si>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</si>
  <si>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</si>
  <si>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</si>
  <si>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</si>
  <si>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</si>
  <si>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</si>
  <si>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</si>
  <si>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</si>
  <si>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</si>
  <si>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</si>
  <si>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</si>
  <si>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</si>
  <si>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</si>
  <si>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</si>
  <si>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</si>
  <si>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</si>
  <si>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</si>
  <si>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</si>
  <si>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</si>
  <si>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</si>
  <si>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</si>
  <si>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</si>
  <si>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</si>
  <si>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</si>
  <si>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</si>
  <si>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</si>
  <si>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</si>
  <si>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</si>
  <si>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</si>
  <si>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</si>
  <si>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</si>
  <si>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</si>
  <si>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</si>
  <si>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</si>
  <si>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</si>
  <si>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</si>
  <si>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</si>
  <si>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</si>
  <si>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</si>
  <si>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</si>
  <si>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</si>
  <si>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</si>
  <si>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</si>
  <si>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</si>
  <si>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</si>
  <si>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</si>
  <si>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</si>
  <si>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</si>
  <si>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</si>
  <si>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</si>
  <si>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</si>
  <si>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</si>
  <si>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</si>
  <si>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</si>
  <si>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</si>
  <si>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</si>
  <si>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</si>
  <si>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</si>
  <si>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</si>
  <si>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</si>
  <si>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</si>
  <si>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</si>
  <si>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</si>
  <si>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</si>
  <si>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</si>
  <si>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</si>
  <si>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</si>
  <si>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</si>
  <si>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</si>
  <si>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</si>
  <si>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</si>
  <si>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</si>
  <si>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</si>
  <si>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</si>
  <si>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</si>
  <si>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</si>
  <si>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</si>
  <si>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</si>
  <si>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</si>
  <si>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</si>
  <si>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</si>
  <si>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</si>
  <si>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</si>
  <si>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</si>
  <si>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</si>
  <si>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</si>
  <si>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</si>
  <si>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</si>
  <si>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</si>
  <si>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</si>
  <si>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</si>
  <si>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</si>
  <si>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</si>
  <si>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</si>
  <si>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</si>
  <si>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</si>
  <si>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</si>
  <si>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</si>
  <si>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</si>
  <si>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</si>
  <si>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</si>
  <si>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</si>
  <si>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</si>
  <si>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</si>
  <si>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</si>
  <si>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</si>
  <si>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</si>
  <si>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</si>
  <si>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</si>
  <si>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</si>
  <si>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</si>
  <si>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</si>
  <si>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</si>
  <si>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</si>
  <si>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</si>
  <si>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</si>
  <si>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</si>
  <si>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</si>
  <si>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</si>
  <si>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</si>
  <si>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</si>
  <si>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</si>
  <si>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</si>
  <si>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</si>
  <si>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</si>
  <si>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</si>
  <si>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</si>
  <si>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</si>
  <si>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</si>
  <si>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</si>
  <si>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</si>
  <si>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</si>
  <si>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</si>
  <si>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</si>
  <si>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</si>
  <si>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</si>
  <si>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</si>
  <si>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</si>
  <si>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</si>
  <si>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</si>
  <si>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</si>
  <si>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</si>
  <si>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</si>
  <si>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</si>
  <si>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</si>
  <si>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</si>
  <si>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</si>
  <si>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</si>
  <si>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</si>
  <si>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</si>
  <si>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</si>
  <si>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</si>
  <si>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</si>
  <si>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</si>
  <si>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</si>
  <si>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</si>
  <si>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</si>
  <si>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</si>
  <si>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</si>
  <si>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</si>
  <si>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</si>
  <si>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</si>
  <si>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</si>
  <si>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</si>
  <si>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</si>
  <si>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</si>
  <si>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</si>
  <si>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</si>
  <si>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</si>
  <si>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</si>
  <si>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</si>
  <si>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</si>
  <si>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</si>
  <si>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</si>
  <si>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</si>
  <si>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</si>
  <si>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</si>
  <si>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</si>
  <si>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</si>
  <si>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</si>
  <si>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</si>
  <si>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</si>
  <si>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</si>
  <si>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</si>
  <si>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</si>
  <si>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</si>
  <si>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</si>
  <si>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</si>
  <si>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</si>
  <si>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</si>
  <si>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</si>
  <si>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</si>
  <si>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</si>
  <si>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</si>
  <si>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</si>
  <si>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</si>
  <si>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</si>
  <si>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</si>
  <si>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</si>
  <si>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</si>
  <si>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</si>
  <si>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</si>
  <si>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</si>
  <si>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</si>
  <si>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</si>
  <si>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</si>
  <si>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</si>
  <si>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</si>
  <si>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</si>
  <si>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</si>
  <si>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</si>
  <si>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</si>
  <si>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</si>
  <si>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</si>
  <si>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</si>
  <si>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</si>
  <si>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</si>
  <si>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</si>
  <si>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</si>
  <si>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</si>
  <si>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</si>
  <si>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</si>
  <si>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</si>
  <si>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</si>
  <si>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</si>
  <si>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</si>
  <si>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</si>
  <si>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</si>
  <si>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</si>
  <si>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</si>
  <si>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</si>
  <si>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</si>
  <si>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</si>
  <si>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</si>
  <si>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</si>
  <si>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</si>
  <si>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</si>
  <si>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</si>
  <si>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</si>
  <si>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</si>
  <si>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</si>
  <si>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</si>
  <si>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</si>
  <si>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</si>
  <si>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</si>
  <si>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</si>
  <si>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</si>
  <si>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</si>
  <si>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</si>
  <si>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</si>
  <si>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</si>
  <si>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</si>
  <si>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</si>
  <si>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</si>
  <si>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</si>
  <si>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</si>
  <si>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</si>
  <si>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</si>
  <si>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</si>
  <si>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</si>
  <si>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</si>
  <si>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</si>
  <si>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</si>
  <si>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</si>
  <si>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</si>
  <si>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</si>
  <si>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</si>
  <si>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</si>
  <si>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</si>
  <si>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</si>
  <si>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</si>
  <si>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</si>
  <si>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</si>
  <si>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</si>
  <si>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</si>
  <si>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</si>
  <si>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</si>
  <si>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</si>
  <si>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</si>
  <si>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</si>
  <si>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</si>
  <si>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</si>
  <si>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</si>
  <si>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</si>
  <si>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</si>
  <si>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</si>
  <si>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</si>
  <si>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</si>
  <si>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</si>
  <si>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</si>
  <si>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</si>
  <si>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</si>
  <si>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</si>
  <si>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</si>
  <si>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</si>
  <si>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</si>
  <si>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</si>
  <si>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</si>
  <si>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</si>
  <si>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</si>
  <si>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</si>
  <si>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</si>
  <si>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</si>
  <si>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</si>
  <si>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</si>
  <si>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</si>
  <si>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</si>
  <si>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</si>
  <si>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</si>
  <si>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</si>
  <si>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</si>
  <si>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</si>
  <si>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</si>
  <si>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</si>
  <si>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</si>
  <si>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</si>
  <si>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</si>
  <si>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</si>
  <si>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</si>
  <si>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</si>
  <si>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</si>
  <si>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</si>
  <si>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</si>
  <si>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</si>
  <si>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</si>
  <si>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</si>
  <si>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</si>
  <si>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</si>
  <si>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</si>
  <si>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</si>
  <si>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</si>
  <si>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</si>
  <si>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</si>
  <si>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</si>
  <si>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</si>
  <si>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</si>
  <si>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</si>
  <si>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</si>
  <si>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</si>
  <si>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</si>
  <si>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</si>
  <si>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</si>
  <si>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</si>
  <si>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</si>
  <si>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</si>
  <si>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</si>
  <si>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</si>
  <si>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</si>
  <si>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</si>
  <si>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</si>
  <si>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</si>
  <si>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</si>
  <si>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</si>
  <si>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</si>
  <si>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</si>
  <si>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</si>
  <si>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</si>
  <si>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</si>
  <si>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</si>
  <si>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</si>
  <si>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</si>
  <si>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</si>
  <si>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</si>
  <si>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</si>
  <si>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</si>
  <si>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</si>
  <si>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</si>
  <si>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</si>
  <si>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</si>
  <si>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</si>
  <si>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</si>
  <si>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</si>
  <si>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</si>
  <si>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</si>
  <si>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</si>
  <si>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</si>
  <si>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</si>
  <si>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</si>
  <si>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</si>
  <si>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</si>
  <si>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</si>
  <si>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</si>
  <si>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</si>
  <si>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</si>
  <si>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</si>
  <si>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</si>
  <si>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</si>
  <si>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</si>
  <si>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</si>
  <si>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</si>
  <si>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</si>
  <si>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</si>
  <si>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</si>
  <si>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</si>
  <si>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</si>
  <si>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</si>
  <si>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</si>
  <si>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</si>
  <si>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</si>
  <si>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</si>
  <si>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</si>
  <si>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</si>
  <si>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</si>
  <si>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</si>
  <si>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</si>
  <si>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</si>
  <si>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</si>
  <si>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</si>
  <si>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</si>
  <si>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</si>
  <si>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</si>
  <si>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</si>
  <si>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</si>
  <si>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</si>
  <si>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</si>
  <si>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</si>
  <si>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</si>
  <si>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</si>
  <si>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</si>
  <si>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</si>
  <si>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</si>
  <si>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</si>
  <si>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</si>
  <si>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</si>
  <si>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</si>
  <si>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</si>
  <si>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</si>
  <si>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</si>
  <si>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</si>
  <si>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</si>
  <si>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</si>
  <si>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</si>
  <si>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</si>
  <si>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</si>
  <si>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</si>
  <si>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</si>
  <si>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</si>
  <si>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</si>
  <si>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</si>
  <si>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</si>
  <si>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</si>
  <si>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</si>
  <si>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</si>
  <si>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</si>
  <si>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</si>
  <si>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</si>
  <si>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</si>
  <si>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</si>
  <si>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</si>
  <si>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</si>
  <si>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</si>
  <si>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</si>
  <si>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</si>
  <si>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</si>
  <si>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</si>
  <si>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</si>
  <si>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</si>
  <si>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</si>
  <si>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</si>
  <si>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</si>
  <si>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</si>
  <si>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</si>
  <si>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</si>
  <si>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</si>
  <si>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</si>
  <si>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</si>
  <si>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</si>
  <si>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</si>
  <si>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</si>
  <si>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</si>
  <si>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</si>
  <si>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</si>
  <si>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</si>
  <si>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</si>
  <si>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</si>
  <si>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</si>
  <si>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</si>
  <si>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</si>
  <si>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</si>
  <si>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</si>
  <si>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</si>
  <si>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</si>
  <si>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</si>
  <si>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</si>
  <si>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</si>
  <si>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</si>
  <si>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</si>
  <si>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</si>
  <si>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</si>
  <si>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</si>
  <si>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</si>
  <si>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</si>
  <si>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</si>
  <si>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</si>
  <si>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</si>
  <si>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</si>
  <si>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</si>
  <si>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</si>
  <si>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</si>
  <si>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</si>
  <si>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</si>
  <si>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</si>
  <si>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</si>
  <si>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</si>
  <si>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</si>
  <si>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</si>
  <si>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</si>
  <si>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</si>
  <si>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</si>
  <si>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</si>
  <si>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</si>
  <si>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</si>
  <si>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</si>
  <si>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</si>
  <si>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</si>
  <si>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</si>
  <si>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</si>
  <si>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</si>
  <si>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</si>
  <si>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</si>
  <si>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</si>
  <si>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</si>
  <si>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</si>
  <si>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</si>
  <si>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</si>
  <si>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</si>
  <si>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</si>
  <si>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</si>
  <si>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</si>
  <si>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</si>
  <si>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</si>
  <si>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</si>
  <si>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</si>
  <si>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</si>
  <si>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</si>
  <si>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</si>
  <si>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</si>
  <si>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</si>
  <si>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</si>
  <si>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</si>
  <si>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</si>
  <si>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</si>
  <si>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</si>
  <si>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</si>
  <si>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</si>
  <si>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</si>
  <si>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</si>
  <si>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</si>
  <si>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</si>
  <si>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</si>
  <si>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</si>
  <si>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</si>
  <si>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</si>
  <si>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</si>
  <si>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</si>
  <si>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</si>
  <si>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</si>
  <si>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</si>
  <si>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</si>
  <si>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</si>
  <si>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</si>
  <si>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</si>
  <si>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</si>
  <si>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</si>
  <si>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</si>
  <si>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</si>
  <si>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</si>
  <si>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</si>
  <si>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</si>
  <si>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</si>
  <si>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</si>
  <si>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</si>
  <si>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</si>
  <si>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</si>
  <si>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</si>
  <si>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</si>
  <si>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</si>
  <si>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</si>
  <si>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</si>
  <si>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</si>
  <si>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</si>
  <si>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</si>
  <si>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</si>
  <si>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</si>
  <si>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</si>
  <si>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</si>
  <si>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</si>
  <si>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</si>
  <si>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</si>
  <si>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</si>
  <si>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</si>
  <si>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</si>
  <si>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</si>
  <si>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</si>
  <si>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</si>
  <si>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</si>
  <si>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</si>
  <si>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</si>
  <si>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</si>
  <si>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</si>
  <si>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</si>
  <si>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</si>
  <si>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</si>
  <si>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</si>
  <si>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</si>
  <si>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</si>
  <si>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</si>
  <si>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</si>
  <si>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</si>
  <si>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</si>
  <si>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</si>
  <si>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</si>
  <si>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</si>
  <si>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</si>
  <si>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</si>
  <si>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</si>
  <si>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</si>
  <si>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</si>
  <si>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</si>
  <si>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</si>
  <si>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</si>
  <si>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</si>
  <si>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</si>
  <si>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</si>
  <si>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</si>
  <si>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</si>
  <si>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</si>
  <si>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</si>
  <si>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</si>
  <si>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</si>
  <si>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</si>
  <si>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</si>
  <si>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</si>
  <si>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</si>
  <si>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</si>
  <si>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</si>
  <si>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</si>
  <si>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</si>
  <si>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</si>
  <si>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</si>
  <si>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</si>
  <si>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</si>
  <si>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</si>
  <si>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</si>
  <si>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</si>
  <si>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</si>
  <si>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</si>
  <si>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</si>
  <si>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</si>
  <si>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</si>
  <si>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</si>
  <si>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</si>
  <si>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</si>
  <si>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</si>
  <si>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</si>
  <si>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</si>
  <si>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</si>
  <si>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</si>
  <si>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</si>
  <si>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</si>
  <si>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</si>
  <si>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</si>
  <si>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</si>
  <si>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</si>
  <si>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</si>
  <si>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</si>
  <si>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</si>
  <si>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</si>
  <si>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</si>
  <si>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</si>
  <si>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</si>
  <si>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</si>
  <si>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</si>
  <si>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</si>
  <si>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</si>
  <si>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</si>
  <si>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</si>
  <si>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</si>
  <si>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</si>
  <si>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</si>
  <si>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</si>
  <si>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</si>
  <si>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</si>
  <si>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</si>
  <si>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</si>
  <si>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</si>
  <si>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</si>
  <si>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</si>
  <si>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</si>
  <si>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</si>
  <si>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</si>
  <si>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</si>
  <si>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</si>
  <si>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</si>
  <si>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</si>
  <si>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</si>
  <si>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</si>
  <si>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</si>
  <si>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</si>
  <si>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</si>
  <si>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</si>
  <si>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</si>
  <si>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</si>
  <si>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</si>
  <si>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</si>
  <si>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</si>
  <si>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</si>
  <si>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</si>
  <si>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</si>
  <si>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</si>
  <si>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</si>
  <si>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</si>
  <si>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</si>
  <si>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</si>
  <si>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</si>
  <si>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</si>
  <si>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</si>
  <si>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</si>
  <si>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</si>
  <si>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</si>
  <si>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</si>
  <si>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</si>
  <si>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</si>
  <si>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</si>
  <si>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</si>
  <si>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</si>
  <si>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</si>
  <si>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</si>
  <si>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</si>
  <si>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</si>
  <si>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</si>
  <si>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</si>
  <si>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</si>
  <si>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</si>
  <si>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</si>
  <si>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</si>
  <si>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</si>
  <si>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</si>
  <si>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</si>
  <si>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</si>
  <si>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</si>
  <si>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</si>
  <si>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</si>
  <si>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</si>
  <si>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</si>
  <si>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</si>
  <si>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</si>
  <si>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</si>
  <si>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</si>
  <si>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</si>
  <si>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</si>
  <si>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</si>
  <si>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</si>
  <si>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</si>
  <si>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</si>
  <si>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</si>
  <si>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</si>
  <si>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</si>
  <si>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</si>
  <si>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</si>
  <si>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</si>
  <si>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</si>
  <si>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</si>
  <si>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</si>
  <si>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</si>
  <si>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</si>
  <si>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</si>
  <si>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</si>
  <si>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</si>
  <si>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</si>
  <si>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</si>
  <si>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</si>
  <si>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</si>
  <si>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</si>
  <si>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</si>
  <si>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</si>
  <si>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</si>
  <si>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</si>
  <si>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</si>
  <si>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</si>
  <si>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</si>
  <si>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</si>
  <si>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</si>
  <si>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</si>
  <si>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</si>
  <si>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</si>
  <si>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</si>
  <si>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</si>
  <si>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</si>
  <si>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</si>
  <si>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</si>
  <si>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</si>
  <si>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</si>
  <si>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</si>
  <si>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</si>
  <si>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</si>
  <si>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</si>
  <si>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</si>
  <si>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</si>
  <si>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</si>
  <si>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</si>
  <si>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</si>
  <si>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</si>
  <si>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</si>
  <si>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</si>
  <si>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</si>
  <si>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</si>
  <si>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</si>
  <si>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</si>
  <si>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</si>
  <si>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</si>
  <si>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</si>
  <si>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</si>
  <si>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</si>
  <si>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</si>
  <si>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</si>
  <si>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</si>
  <si>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</si>
  <si>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</si>
  <si>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</si>
  <si>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</si>
  <si>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</si>
  <si>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</si>
  <si>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</si>
  <si>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</si>
  <si>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</si>
  <si>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</si>
  <si>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</si>
  <si>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</si>
  <si>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</si>
  <si>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</si>
  <si>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</si>
  <si>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</si>
  <si>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</si>
  <si>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</si>
  <si>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</si>
  <si>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</si>
  <si>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</si>
  <si>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</si>
  <si>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</si>
  <si>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</si>
  <si>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</si>
  <si>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</si>
  <si>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</si>
  <si>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</si>
  <si>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</si>
  <si>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</si>
  <si>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</si>
  <si>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</si>
  <si>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</si>
  <si>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</si>
  <si>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</si>
  <si>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</si>
  <si>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</si>
  <si>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</si>
  <si>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</si>
  <si>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</si>
  <si>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</si>
  <si>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</si>
  <si>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</si>
  <si>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</si>
  <si>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</si>
  <si>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</si>
  <si>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</si>
  <si>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</si>
  <si>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</si>
  <si>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</si>
  <si>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</si>
  <si>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</si>
  <si>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</si>
  <si>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</si>
  <si>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</si>
  <si>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</si>
  <si>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</si>
  <si>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</si>
  <si>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</si>
  <si>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</si>
  <si>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</si>
  <si>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</si>
  <si>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</si>
  <si>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</si>
  <si>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</si>
  <si>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</si>
  <si>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</si>
  <si>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</si>
  <si>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</si>
  <si>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</si>
  <si>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</si>
  <si>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</si>
  <si>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</si>
  <si>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</si>
  <si>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</si>
  <si>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</si>
  <si>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</si>
  <si>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</si>
  <si>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</si>
  <si>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</si>
  <si>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</si>
  <si>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</si>
  <si>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</si>
  <si>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</si>
  <si>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</si>
  <si>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</si>
  <si>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</si>
  <si>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</si>
  <si>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</si>
  <si>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</si>
  <si>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</si>
  <si>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</si>
  <si>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</si>
  <si>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</si>
  <si>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</si>
  <si>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</si>
  <si>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</si>
  <si>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</si>
  <si>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</si>
  <si>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</si>
  <si>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</si>
  <si>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</si>
  <si>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</si>
  <si>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</si>
  <si>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</si>
  <si>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</si>
  <si>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</si>
  <si>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</si>
  <si>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</si>
  <si>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</si>
  <si>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</si>
  <si>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</si>
  <si>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</si>
  <si>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</si>
  <si>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</si>
  <si>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</si>
  <si>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</si>
  <si>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</si>
  <si>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</si>
  <si>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</si>
  <si>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</si>
  <si>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</si>
  <si>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</si>
  <si>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</si>
  <si>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</si>
  <si>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</si>
  <si>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</si>
  <si>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</si>
  <si>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</si>
  <si>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</si>
  <si>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</si>
  <si>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</si>
  <si>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</si>
  <si>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</si>
  <si>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</si>
  <si>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</si>
  <si>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</si>
  <si>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</si>
  <si>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</si>
  <si>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</si>
  <si>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</si>
  <si>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</si>
  <si>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</si>
  <si>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</si>
  <si>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</si>
  <si>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</si>
  <si>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</si>
  <si>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</si>
  <si>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</si>
  <si>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</si>
  <si>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</si>
  <si>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</si>
  <si>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</si>
  <si>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</si>
  <si>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</si>
  <si>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</si>
  <si>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</si>
  <si>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</si>
  <si>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</si>
  <si>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</si>
  <si>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</si>
  <si>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</si>
  <si>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</si>
  <si>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</si>
  <si>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</si>
  <si>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</si>
  <si>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</si>
  <si>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</si>
  <si>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</si>
  <si>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</si>
  <si>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</si>
  <si>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</si>
  <si>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</si>
  <si>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</si>
  <si>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</si>
  <si>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</si>
  <si>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</si>
  <si>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</si>
  <si>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</si>
  <si>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</si>
  <si>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</si>
  <si>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</si>
  <si>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</si>
  <si>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</si>
  <si>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</si>
  <si>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</si>
  <si>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</si>
  <si>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</si>
  <si>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</si>
  <si>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</si>
  <si>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</si>
  <si>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</si>
  <si>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</si>
  <si>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</si>
  <si>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</si>
  <si>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</si>
  <si>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</si>
  <si>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</si>
  <si>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</si>
  <si>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</si>
  <si>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</si>
  <si>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</si>
  <si>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</si>
  <si>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</si>
  <si>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</si>
  <si>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</si>
  <si>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</si>
  <si>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</si>
  <si>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</si>
  <si>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</si>
  <si>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</si>
  <si>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</si>
  <si>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</si>
  <si>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</si>
  <si>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</si>
  <si>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</si>
  <si>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</si>
  <si>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</si>
  <si>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</si>
  <si>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</si>
  <si>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</si>
  <si>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</si>
  <si>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</si>
  <si>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</si>
  <si>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</si>
  <si>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</si>
  <si>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</si>
  <si>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</si>
  <si>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</si>
  <si>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</si>
  <si>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</si>
  <si>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</si>
  <si>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</si>
  <si>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</si>
  <si>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</si>
  <si>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</si>
  <si>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</si>
  <si>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</si>
  <si>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</si>
  <si>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</si>
  <si>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</si>
  <si>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</si>
  <si>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</si>
  <si>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</si>
  <si>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</si>
  <si>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</si>
  <si>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</si>
  <si>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</si>
  <si>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</si>
  <si>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</si>
  <si>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</si>
  <si>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</si>
  <si>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</si>
  <si>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</si>
  <si>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</si>
  <si>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</si>
  <si>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</si>
  <si>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</si>
  <si>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</si>
  <si>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</si>
  <si>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</si>
  <si>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</si>
  <si>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</si>
  <si>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</si>
  <si>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</si>
  <si>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</si>
  <si>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</si>
  <si>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</si>
  <si>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</si>
  <si>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</si>
  <si>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</si>
  <si>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</si>
  <si>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</si>
  <si>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</si>
  <si>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</si>
  <si>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</si>
  <si>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</si>
  <si>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</si>
  <si>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</si>
  <si>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</si>
  <si>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</si>
  <si>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</si>
  <si>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</si>
  <si>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</si>
  <si>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</si>
  <si>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</si>
  <si>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</si>
  <si>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</si>
  <si>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</si>
  <si>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</si>
  <si>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</si>
  <si>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</si>
  <si>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</si>
  <si>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</si>
  <si>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</si>
  <si>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</si>
  <si>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</si>
  <si>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</si>
  <si>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</si>
  <si>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</si>
  <si>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</si>
  <si>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</si>
  <si>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</si>
  <si>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</si>
  <si>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</si>
  <si>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</si>
  <si>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</si>
  <si>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</si>
  <si>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</si>
  <si>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</si>
  <si>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</si>
  <si>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</si>
  <si>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</si>
  <si>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</si>
  <si>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</si>
  <si>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</si>
  <si>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</si>
  <si>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</si>
  <si>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</si>
  <si>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</si>
  <si>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</si>
  <si>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</si>
  <si>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</si>
  <si>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</si>
  <si>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</si>
  <si>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</si>
  <si>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</si>
  <si>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</si>
  <si>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</si>
  <si>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</si>
  <si>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</si>
  <si>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</si>
  <si>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</si>
  <si>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</si>
  <si>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</si>
  <si>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</si>
  <si>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</si>
  <si>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</si>
  <si>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</si>
  <si>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</si>
  <si>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</si>
  <si>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</si>
  <si>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</si>
  <si>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</si>
  <si>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</si>
  <si>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</si>
  <si>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</si>
  <si>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</si>
  <si>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</si>
  <si>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</si>
  <si>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</si>
  <si>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</si>
  <si>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</si>
  <si>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</si>
  <si>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</si>
  <si>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</si>
  <si>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</si>
  <si>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</si>
  <si>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</si>
  <si>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</si>
  <si>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</si>
  <si>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</si>
  <si>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</si>
  <si>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</si>
  <si>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</si>
  <si>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</si>
  <si>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</si>
  <si>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</si>
  <si>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</si>
  <si>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</si>
  <si>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</si>
  <si>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</si>
  <si>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</si>
  <si>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</si>
  <si>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</si>
  <si>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</si>
  <si>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</si>
  <si>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</si>
  <si>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</si>
  <si>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</si>
  <si>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</si>
  <si>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</si>
  <si>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</si>
  <si>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</si>
  <si>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</si>
  <si>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</si>
  <si>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</si>
  <si>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</si>
  <si>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</si>
  <si>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</si>
  <si>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</si>
  <si>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</si>
  <si>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</si>
  <si>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</si>
  <si>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</si>
  <si>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</si>
  <si>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</si>
  <si>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</si>
  <si>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</si>
  <si>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</si>
  <si>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</si>
  <si>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</si>
  <si>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</si>
  <si>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</si>
  <si>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</si>
  <si>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</si>
  <si>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</si>
  <si>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</si>
  <si>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</si>
  <si>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</si>
  <si>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</si>
  <si>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</si>
  <si>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</si>
  <si>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</si>
  <si>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</si>
  <si>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</si>
  <si>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</si>
  <si>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</si>
  <si>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</si>
  <si>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</si>
  <si>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</si>
  <si>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</si>
  <si>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</si>
  <si>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</si>
  <si>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</si>
  <si>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</si>
  <si>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</si>
  <si>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</si>
  <si>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</si>
  <si>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</si>
  <si>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</si>
  <si>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</si>
  <si>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</si>
  <si>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</si>
  <si>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</si>
  <si>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</si>
  <si>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</si>
  <si>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</si>
  <si>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</si>
  <si>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</si>
  <si>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</si>
  <si>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</si>
  <si>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</si>
  <si>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</si>
  <si>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</si>
  <si>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</si>
  <si>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</si>
  <si>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</si>
  <si>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</si>
  <si>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</si>
  <si>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</si>
  <si>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</si>
  <si>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</si>
  <si>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</si>
  <si>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</si>
  <si>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</si>
  <si>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</si>
  <si>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</si>
  <si>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</si>
  <si>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</si>
  <si>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</si>
  <si>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</si>
  <si>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</si>
  <si>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</si>
  <si>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</si>
  <si>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</si>
  <si>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</si>
  <si>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</si>
  <si>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</si>
  <si>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</si>
  <si>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</si>
  <si>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</si>
  <si>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</si>
  <si>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</si>
  <si>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</si>
  <si>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</si>
  <si>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</si>
  <si>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</si>
  <si>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</si>
  <si>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</si>
  <si>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</si>
  <si>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</si>
  <si>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</si>
  <si>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</si>
  <si>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</si>
  <si>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</si>
  <si>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</si>
  <si>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</si>
  <si>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</si>
  <si>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</si>
  <si>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</si>
  <si>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</si>
  <si>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</si>
  <si>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</si>
  <si>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</si>
  <si>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</si>
  <si>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</si>
  <si>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</si>
  <si>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</si>
  <si>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</si>
  <si>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</si>
  <si>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</si>
  <si>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</si>
  <si>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</si>
  <si>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</si>
  <si>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</si>
  <si>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</si>
  <si>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</si>
  <si>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</si>
  <si>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</si>
  <si>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</si>
  <si>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</si>
  <si>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</si>
  <si>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</si>
  <si>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</si>
  <si>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</si>
  <si>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</si>
  <si>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</si>
  <si>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</si>
  <si>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</si>
  <si>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</si>
  <si>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</si>
  <si>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</si>
  <si>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</si>
  <si>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</si>
  <si>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</si>
  <si>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</si>
  <si>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</si>
  <si>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</si>
  <si>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</si>
  <si>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</si>
  <si>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</si>
  <si>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</si>
  <si>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</si>
  <si>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</si>
  <si>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</si>
  <si>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</si>
  <si>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</si>
  <si>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</si>
  <si>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</si>
  <si>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</si>
  <si>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</si>
  <si>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</si>
  <si>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</si>
  <si>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</si>
  <si>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</si>
  <si>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</si>
  <si>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</si>
  <si>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</si>
  <si>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</si>
  <si>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</si>
  <si>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</si>
  <si>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</si>
  <si>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</si>
  <si>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</si>
  <si>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</si>
  <si>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</si>
  <si>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</si>
  <si>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</si>
  <si>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</si>
  <si>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</si>
  <si>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</si>
  <si>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</si>
  <si>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</si>
  <si>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</si>
  <si>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</si>
  <si>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</si>
  <si>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</si>
  <si>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</si>
  <si>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</si>
  <si>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</si>
  <si>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</si>
  <si>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</si>
  <si>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</si>
  <si>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</si>
  <si>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</si>
  <si>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</si>
  <si>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</si>
  <si>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</si>
  <si>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</si>
  <si>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</si>
  <si>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</si>
  <si>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</si>
  <si>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</si>
  <si>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</si>
  <si>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</si>
  <si>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</si>
  <si>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</si>
  <si>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</si>
  <si>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</si>
  <si>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</si>
  <si>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</si>
  <si>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</si>
  <si>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</si>
  <si>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</si>
  <si>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</si>
  <si>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</si>
  <si>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</si>
  <si>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</si>
  <si>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</si>
  <si>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</si>
  <si>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</si>
  <si>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</si>
  <si>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</si>
  <si>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</si>
  <si>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</si>
  <si>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</si>
  <si>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</si>
  <si>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</si>
  <si>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</si>
  <si>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</si>
  <si>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</si>
  <si>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</si>
  <si>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</si>
  <si>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</si>
  <si>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</si>
  <si>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</si>
  <si>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</si>
  <si>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</si>
  <si>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</si>
  <si>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</si>
  <si>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</si>
  <si>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</si>
  <si>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</si>
  <si>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</si>
  <si>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</si>
  <si>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</si>
  <si>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</si>
  <si>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</si>
  <si>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</si>
  <si>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</si>
  <si>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</si>
  <si>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</si>
  <si>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</si>
  <si>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</si>
  <si>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</si>
  <si>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</si>
  <si>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</si>
  <si>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</si>
  <si>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</si>
  <si>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</si>
  <si>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</si>
  <si>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</si>
  <si>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</si>
  <si>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</si>
  <si>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</si>
  <si>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</si>
  <si>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</si>
  <si>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</si>
  <si>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</si>
  <si>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</si>
  <si>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</si>
  <si>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</si>
  <si>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</si>
  <si>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</si>
  <si>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</si>
  <si>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</si>
  <si>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</si>
  <si>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</si>
  <si>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</si>
  <si>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</si>
  <si>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</si>
  <si>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</si>
  <si>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</si>
  <si>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</si>
  <si>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</si>
  <si>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</si>
  <si>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</si>
  <si>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</si>
  <si>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</si>
  <si>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</si>
  <si>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</si>
  <si>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</si>
  <si>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</si>
  <si>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</si>
  <si>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</si>
  <si>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</si>
  <si>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</si>
  <si>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</si>
  <si>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</si>
  <si>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</si>
  <si>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</si>
  <si>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</si>
  <si>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</si>
  <si>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</si>
  <si>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</si>
  <si>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</si>
  <si>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</si>
  <si>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</si>
  <si>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</si>
  <si>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</si>
  <si>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</si>
  <si>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</si>
  <si>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</si>
  <si>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</si>
  <si>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</si>
  <si>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</si>
  <si>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</si>
  <si>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</si>
  <si>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</si>
  <si>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</si>
  <si>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</si>
  <si>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</si>
  <si>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</si>
  <si>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</si>
  <si>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</si>
  <si>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</si>
  <si>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</si>
  <si>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</si>
  <si>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</si>
  <si>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</si>
  <si>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</si>
  <si>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</si>
  <si>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</si>
  <si>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</si>
  <si>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</si>
  <si>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</si>
  <si>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</si>
  <si>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</si>
  <si>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</si>
  <si>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</si>
  <si>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</si>
  <si>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</si>
  <si>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</si>
  <si>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</si>
  <si>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</si>
  <si>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</si>
  <si>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</si>
  <si>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</si>
  <si>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</si>
  <si>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</si>
  <si>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</si>
  <si>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</si>
  <si>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</si>
  <si>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</si>
  <si>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</si>
  <si>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</si>
  <si>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</si>
  <si>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</si>
  <si>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</si>
  <si>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</si>
  <si>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</si>
  <si>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</si>
  <si>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</si>
  <si>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</si>
  <si>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</si>
  <si>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</si>
  <si>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</si>
  <si>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</si>
  <si>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</si>
  <si>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</si>
  <si>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</si>
  <si>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</si>
  <si>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</si>
  <si>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</si>
  <si>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</si>
  <si>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</si>
  <si>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</si>
  <si>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</si>
  <si>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</si>
  <si>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</si>
  <si>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</si>
  <si>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</si>
  <si>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</si>
  <si>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</si>
  <si>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</si>
  <si>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</si>
  <si>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</si>
  <si>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</si>
  <si>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</si>
  <si>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</si>
  <si>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</si>
  <si>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</si>
  <si>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</si>
  <si>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</si>
  <si>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</si>
  <si>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</si>
  <si>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</si>
  <si>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</si>
  <si>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</si>
  <si>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</si>
  <si>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</si>
  <si>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</si>
  <si>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</si>
  <si>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</si>
  <si>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</si>
  <si>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</si>
  <si>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</si>
  <si>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</si>
  <si>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</si>
  <si>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</si>
  <si>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</si>
  <si>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</si>
  <si>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</si>
  <si>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</si>
  <si>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</si>
  <si>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</si>
  <si>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</si>
  <si>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</si>
  <si>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</si>
  <si>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</si>
  <si>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</si>
  <si>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</si>
  <si>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</si>
  <si>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</si>
  <si>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</si>
  <si>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</si>
  <si>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</si>
  <si>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</si>
  <si>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</si>
  <si>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</si>
  <si>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</si>
  <si>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</si>
  <si>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</si>
  <si>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</si>
  <si>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</si>
  <si>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</si>
  <si>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</si>
  <si>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</si>
  <si>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</si>
  <si>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</si>
  <si>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</si>
  <si>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</si>
  <si>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</si>
  <si>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</si>
  <si>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</si>
  <si>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</si>
  <si>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</si>
  <si>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</si>
  <si>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</si>
  <si>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</si>
  <si>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</si>
  <si>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</si>
  <si>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</si>
  <si>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</si>
  <si>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</si>
  <si>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</si>
  <si>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</si>
  <si>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</si>
  <si>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</si>
  <si>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</si>
  <si>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</si>
  <si>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</si>
  <si>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</si>
  <si>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</si>
  <si>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</si>
  <si>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</si>
  <si>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</si>
  <si>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</si>
  <si>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</si>
  <si>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</si>
  <si>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</si>
  <si>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</si>
  <si>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</si>
  <si>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</si>
  <si>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</si>
  <si>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</si>
  <si>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</si>
  <si>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</si>
  <si>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</si>
  <si>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</si>
  <si>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</si>
  <si>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</si>
  <si>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</si>
  <si>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</si>
  <si>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</si>
  <si>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</si>
  <si>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</si>
  <si>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</si>
  <si>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</si>
  <si>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</si>
  <si>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</si>
  <si>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</si>
  <si>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</si>
  <si>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</si>
  <si>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</si>
  <si>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</si>
  <si>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</si>
  <si>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</si>
  <si>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</si>
  <si>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</si>
  <si>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</si>
  <si>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</si>
  <si>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</si>
  <si>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</si>
  <si>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</si>
  <si>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</si>
  <si>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</si>
  <si>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</si>
  <si>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</si>
  <si>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</si>
  <si>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</si>
  <si>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</si>
  <si>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</si>
  <si>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</si>
  <si>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</si>
  <si>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</si>
  <si>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</si>
  <si>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</si>
  <si>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</si>
  <si>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</si>
  <si>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</si>
  <si>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</si>
  <si>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</si>
  <si>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</si>
  <si>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</si>
  <si>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</si>
  <si>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</si>
  <si>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</si>
  <si>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</si>
  <si>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</si>
  <si>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</si>
  <si>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</si>
  <si>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</si>
  <si>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</si>
  <si>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</si>
  <si>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</si>
  <si>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</si>
  <si>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</si>
  <si>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</si>
  <si>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</si>
  <si>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</si>
  <si>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</si>
  <si>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</si>
  <si>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</si>
  <si>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</si>
  <si>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</si>
  <si>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</si>
  <si>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</si>
  <si>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</si>
  <si>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</si>
  <si>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</si>
  <si>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</si>
  <si>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</si>
  <si>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</si>
  <si>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</si>
  <si>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</si>
  <si>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</si>
  <si>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</si>
  <si>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</si>
  <si>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</si>
  <si>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</si>
  <si>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</si>
  <si>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</si>
  <si>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</si>
  <si>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</si>
  <si>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</si>
  <si>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</si>
  <si>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</si>
  <si>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</si>
  <si>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</si>
  <si>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</si>
  <si>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</si>
  <si>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</si>
  <si>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</si>
  <si>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</si>
  <si>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</si>
  <si>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</si>
  <si>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</si>
  <si>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</si>
  <si>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</si>
  <si>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</si>
  <si>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</si>
  <si>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</si>
  <si>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</si>
  <si>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</si>
  <si>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</si>
  <si>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</si>
  <si>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</si>
  <si>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</si>
  <si>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</si>
  <si>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</si>
  <si>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</si>
  <si>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</si>
  <si>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</si>
  <si>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</si>
  <si>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</si>
  <si>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</si>
  <si>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</si>
  <si>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</si>
  <si>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</si>
  <si>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</si>
  <si>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</si>
  <si>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</si>
  <si>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</si>
  <si>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</si>
  <si>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</si>
  <si>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</si>
  <si>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</si>
  <si>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</si>
  <si>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</si>
  <si>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</si>
  <si>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</si>
  <si>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</si>
  <si>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</si>
  <si>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</si>
  <si>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</si>
  <si>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</si>
  <si>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</si>
  <si>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</si>
  <si>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</si>
  <si>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</si>
  <si>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</si>
  <si>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</si>
  <si>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</si>
  <si>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</si>
  <si>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</si>
  <si>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</si>
  <si>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</si>
  <si>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</si>
  <si>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</si>
  <si>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</si>
  <si>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</si>
  <si>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</si>
  <si>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</si>
  <si>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</si>
  <si>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</si>
  <si>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</si>
  <si>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</si>
  <si>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</si>
  <si>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</si>
  <si>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</si>
  <si>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</si>
  <si>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</si>
  <si>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</si>
  <si>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</si>
  <si>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</si>
  <si>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</si>
  <si>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</si>
  <si>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</si>
  <si>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</si>
  <si>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</si>
  <si>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</si>
  <si>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</si>
  <si>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</si>
  <si>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</si>
  <si>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</si>
  <si>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</si>
  <si>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</si>
  <si>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</si>
  <si>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</si>
  <si>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</si>
  <si>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</si>
  <si>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</si>
  <si>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</si>
  <si>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</si>
  <si>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</si>
  <si>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</si>
  <si>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</si>
  <si>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</si>
  <si>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</si>
  <si>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</si>
  <si>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</si>
  <si>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</si>
  <si>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</si>
  <si>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</si>
  <si>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</si>
  <si>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</si>
  <si>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</si>
  <si>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</si>
  <si>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</si>
  <si>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</si>
  <si>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</si>
  <si>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</si>
  <si>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</si>
  <si>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</si>
  <si>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</si>
  <si>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</si>
  <si>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</si>
  <si>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</si>
  <si>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</si>
  <si>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</si>
  <si>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</si>
  <si>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</si>
  <si>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</si>
  <si>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</si>
  <si>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</si>
  <si>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</si>
  <si>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</si>
  <si>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</si>
  <si>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</si>
  <si>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</si>
  <si>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</si>
  <si>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</si>
  <si>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</si>
  <si>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</si>
  <si>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</si>
  <si>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</si>
  <si>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</si>
  <si>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</si>
  <si>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</si>
  <si>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</si>
  <si>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</si>
  <si>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</si>
  <si>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</si>
  <si>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</si>
  <si>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</si>
  <si>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</si>
  <si>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</si>
  <si>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</si>
  <si>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</si>
  <si>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</si>
  <si>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</si>
  <si>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</si>
  <si>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</si>
  <si>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</si>
  <si>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</si>
  <si>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</si>
  <si>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</si>
  <si>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</si>
  <si>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</si>
  <si>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</si>
  <si>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</si>
  <si>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</si>
  <si>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</si>
  <si>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</si>
  <si>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</si>
  <si>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</si>
  <si>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</si>
  <si>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</si>
  <si>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</si>
  <si>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</si>
  <si>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</si>
  <si>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</si>
  <si>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</si>
  <si>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</si>
  <si>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</si>
  <si>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</si>
  <si>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</si>
  <si>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</si>
  <si>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</si>
  <si>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</si>
  <si>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</si>
  <si>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</si>
  <si>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</si>
  <si>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</si>
  <si>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</si>
  <si>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</si>
  <si>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</si>
  <si>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</si>
  <si>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</si>
  <si>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</si>
  <si>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</si>
  <si>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</si>
  <si>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</si>
  <si>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</si>
  <si>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</si>
  <si>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</si>
  <si>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</si>
  <si>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</si>
  <si>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</si>
  <si>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</si>
  <si>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</si>
  <si>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</si>
  <si>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</si>
  <si>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</si>
  <si>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</si>
  <si>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</si>
  <si>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</si>
  <si>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</si>
  <si>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</si>
  <si>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</si>
  <si>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</si>
  <si>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</si>
  <si>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</si>
  <si>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</si>
  <si>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</si>
  <si>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</si>
  <si>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</si>
  <si>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</si>
  <si>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</si>
  <si>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</si>
  <si>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</si>
  <si>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</si>
  <si>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</si>
  <si>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</si>
  <si>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</si>
  <si>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</si>
  <si>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</si>
  <si>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</si>
  <si>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</si>
  <si>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</si>
  <si>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</si>
  <si>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</si>
  <si>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</si>
  <si>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</si>
  <si>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</si>
  <si>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</si>
  <si>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</si>
  <si>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</si>
  <si>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</si>
  <si>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</si>
  <si>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</si>
  <si>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</si>
  <si>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</si>
  <si>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</si>
  <si>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</si>
  <si>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</si>
  <si>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</si>
  <si>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</si>
  <si>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</si>
  <si>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</si>
  <si>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</si>
  <si>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</si>
  <si>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</si>
  <si>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</si>
  <si>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</si>
  <si>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</si>
  <si>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</si>
  <si>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</si>
  <si>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</si>
  <si>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</si>
  <si>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</si>
  <si>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</si>
  <si>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</si>
  <si>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</si>
  <si>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</si>
  <si>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</si>
  <si>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</si>
  <si>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</si>
  <si>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</si>
  <si>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</si>
  <si>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</si>
  <si>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</si>
  <si>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</si>
  <si>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</si>
  <si>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</si>
  <si>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</si>
  <si>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</si>
  <si>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</si>
  <si>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</si>
  <si>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</si>
  <si>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</si>
  <si>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</si>
  <si>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</si>
  <si>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</si>
  <si>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</si>
  <si>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</si>
  <si>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</si>
  <si>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</si>
  <si>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</si>
  <si>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</si>
  <si>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</si>
  <si>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</si>
  <si>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</si>
  <si>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</si>
  <si>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</si>
  <si>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</si>
  <si>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</si>
  <si>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</si>
  <si>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</si>
  <si>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</si>
  <si>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</si>
  <si>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</si>
  <si>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</si>
  <si>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</si>
  <si>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</si>
  <si>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</si>
  <si>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</si>
  <si>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</si>
  <si>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</si>
  <si>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</si>
  <si>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</si>
  <si>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</si>
  <si>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</si>
  <si>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</si>
  <si>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</si>
  <si>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</si>
  <si>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</si>
  <si>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</si>
  <si>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</si>
  <si>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</si>
  <si>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</si>
  <si>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</si>
  <si>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</si>
  <si>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</si>
  <si>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</si>
  <si>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</si>
  <si>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</si>
  <si>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</si>
  <si>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</si>
  <si>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</si>
  <si>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</si>
  <si>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</si>
  <si>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</si>
  <si>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</si>
  <si>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</si>
  <si>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</si>
  <si>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</si>
  <si>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</si>
  <si>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</si>
  <si>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</si>
  <si>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</si>
  <si>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</si>
  <si>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</si>
  <si>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</si>
  <si>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</si>
  <si>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</si>
  <si>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</si>
  <si>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</si>
  <si>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</si>
  <si>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</si>
  <si>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</si>
  <si>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</si>
  <si>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</si>
  <si>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</si>
  <si>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</si>
  <si>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</si>
  <si>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</si>
  <si>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</si>
  <si>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</si>
  <si>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</si>
  <si>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</si>
  <si>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</si>
  <si>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</si>
  <si>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</si>
  <si>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</si>
  <si>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</si>
  <si>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</si>
  <si>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</si>
  <si>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</si>
  <si>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</si>
  <si>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</si>
  <si>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</si>
  <si>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</si>
  <si>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</si>
  <si>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</si>
  <si>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</si>
  <si>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</si>
  <si>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</si>
  <si>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</si>
  <si>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</si>
  <si>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</si>
  <si>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</si>
  <si>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</si>
  <si>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</si>
  <si>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</si>
  <si>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</si>
  <si>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</si>
  <si>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</si>
  <si>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</si>
  <si>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</si>
  <si>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</si>
  <si>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</si>
  <si>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</si>
  <si>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</si>
  <si>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</si>
  <si>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</si>
  <si>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</si>
  <si>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</si>
  <si>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</si>
  <si>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</si>
  <si>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</si>
  <si>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</si>
  <si>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</si>
  <si>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</si>
  <si>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</si>
  <si>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</si>
  <si>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</si>
  <si>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</si>
  <si>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</si>
  <si>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</si>
  <si>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</si>
  <si>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</si>
  <si>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</si>
  <si>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</si>
  <si>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</si>
  <si>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</si>
  <si>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</si>
  <si>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</si>
  <si>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</si>
  <si>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</si>
  <si>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</si>
  <si>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</si>
  <si>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</si>
  <si>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</si>
  <si>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</si>
  <si>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</si>
  <si>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</si>
  <si>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</si>
  <si>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</si>
  <si>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</si>
  <si>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</si>
  <si>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</si>
  <si>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</si>
  <si>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</si>
  <si>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</si>
  <si>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</si>
  <si>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</si>
  <si>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</si>
  <si>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</si>
  <si>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</si>
  <si>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</si>
  <si>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</si>
  <si>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</si>
  <si>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</si>
  <si>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</si>
  <si>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</si>
  <si>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</si>
  <si>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</si>
  <si>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</si>
  <si>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</si>
  <si>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</si>
  <si>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</si>
  <si>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</si>
  <si>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</si>
  <si>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</si>
  <si>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</si>
  <si>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</si>
  <si>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</si>
  <si>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</si>
  <si>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</si>
  <si>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</si>
  <si>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</si>
  <si>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</si>
  <si>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</si>
  <si>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</si>
  <si>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</si>
  <si>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</si>
  <si>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</si>
  <si>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</si>
  <si>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</si>
  <si>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</si>
  <si>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</si>
  <si>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</si>
  <si>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</si>
  <si>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</si>
  <si>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</si>
  <si>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</si>
  <si>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</si>
  <si>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</si>
  <si>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</si>
  <si>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</si>
  <si>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</si>
  <si>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</si>
  <si>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</si>
  <si>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</si>
  <si>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</si>
  <si>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</si>
  <si>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</si>
  <si>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</si>
  <si>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</si>
  <si>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</si>
  <si>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</si>
  <si>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</si>
  <si>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</si>
  <si>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</si>
  <si>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</si>
  <si>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</si>
  <si>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</si>
  <si>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</si>
  <si>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</si>
  <si>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</si>
  <si>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</si>
  <si>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</si>
  <si>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</si>
  <si>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</si>
  <si>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</si>
  <si>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</si>
  <si>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</si>
  <si>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</si>
  <si>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</si>
  <si>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</si>
  <si>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</si>
  <si>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</si>
  <si>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</si>
  <si>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</si>
  <si>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</si>
  <si>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</si>
  <si>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</si>
  <si>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</si>
  <si>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</si>
  <si>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</si>
  <si>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</si>
  <si>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</si>
  <si>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</si>
  <si>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</si>
  <si>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</si>
  <si>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</si>
  <si>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</si>
  <si>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</si>
  <si>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</si>
  <si>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</si>
  <si>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</si>
  <si>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</si>
  <si>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</si>
  <si>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</si>
  <si>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</si>
  <si>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</si>
  <si>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</si>
  <si>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</si>
  <si>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</si>
  <si>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</si>
  <si>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</si>
  <si>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</si>
  <si>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</si>
  <si>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</si>
  <si>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</si>
  <si>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</si>
  <si>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</si>
  <si>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</si>
  <si>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</si>
  <si>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</si>
  <si>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</si>
  <si>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</si>
  <si>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</si>
  <si>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</si>
  <si>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</si>
  <si>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</si>
  <si>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</si>
  <si>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</si>
  <si>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</si>
  <si>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</si>
  <si>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</si>
  <si>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</si>
  <si>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</si>
  <si>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</si>
  <si>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</si>
  <si>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</si>
  <si>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</si>
  <si>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</si>
  <si>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</si>
  <si>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</si>
  <si>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</si>
  <si>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</si>
  <si>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</si>
  <si>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</si>
  <si>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</si>
  <si>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</si>
  <si>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</si>
  <si>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</si>
  <si>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</si>
  <si>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</si>
  <si>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</si>
  <si>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</si>
  <si>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</si>
  <si>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</si>
  <si>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</si>
  <si>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</si>
  <si>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</si>
  <si>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</si>
  <si>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</si>
  <si>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</si>
  <si>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</si>
  <si>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</si>
  <si>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</si>
  <si>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</si>
  <si>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</si>
  <si>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</si>
  <si>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</si>
  <si>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</si>
  <si>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</si>
  <si>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</si>
  <si>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</si>
  <si>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</si>
  <si>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</si>
  <si>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</si>
  <si>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</si>
  <si>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</si>
  <si>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</si>
  <si>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</si>
  <si>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</si>
  <si>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</si>
  <si>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</si>
  <si>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</si>
  <si>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</si>
  <si>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</si>
  <si>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</si>
  <si>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</si>
  <si>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</si>
  <si>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</si>
  <si>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</si>
  <si>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</si>
  <si>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</si>
  <si>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</si>
  <si>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</si>
  <si>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</si>
  <si>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</si>
  <si>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</si>
  <si>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</si>
  <si>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</si>
  <si>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</si>
  <si>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</si>
  <si>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</si>
  <si>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</si>
  <si>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</si>
  <si>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</si>
  <si>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</si>
  <si>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</si>
  <si>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</si>
  <si>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</si>
  <si>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</si>
  <si>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</si>
  <si>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</si>
  <si>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</si>
  <si>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</si>
  <si>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</si>
  <si>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</si>
  <si>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</si>
  <si>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</si>
  <si>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</si>
  <si>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</si>
  <si>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</si>
  <si>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</si>
  <si>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</si>
  <si>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</si>
  <si>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</si>
  <si>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</si>
  <si>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</si>
  <si>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</si>
  <si>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</si>
  <si>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</si>
  <si>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</si>
  <si>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</si>
  <si>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</si>
  <si>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</si>
  <si>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</si>
  <si>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</si>
  <si>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</si>
  <si>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</si>
  <si>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</si>
  <si>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</si>
  <si>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</si>
  <si>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</si>
  <si>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</si>
  <si>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</si>
  <si>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</si>
  <si>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</si>
  <si>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</si>
  <si>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</si>
  <si>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</si>
  <si>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</si>
  <si>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</si>
  <si>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</si>
  <si>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</si>
  <si>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</si>
  <si>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</si>
  <si>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</si>
  <si>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</si>
  <si>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</si>
  <si>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</si>
  <si>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</si>
  <si>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</si>
  <si>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</si>
  <si>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</si>
  <si>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</si>
  <si>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</si>
  <si>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</si>
  <si>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</si>
  <si>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</si>
  <si>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</si>
  <si>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</si>
  <si>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</si>
  <si>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</si>
  <si>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</si>
  <si>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</si>
  <si>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</si>
  <si>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</si>
  <si>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</si>
  <si>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</si>
  <si>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</si>
  <si>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</si>
  <si>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</si>
  <si>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</si>
  <si>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</si>
  <si>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</si>
  <si>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</si>
  <si>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</si>
  <si>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</si>
  <si>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</si>
  <si>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</si>
  <si>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</si>
  <si>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</si>
  <si>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</si>
  <si>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</si>
  <si>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</si>
  <si>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</si>
  <si>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</si>
  <si>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</si>
  <si>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</si>
  <si>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</si>
  <si>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</si>
  <si>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</si>
  <si>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</si>
  <si>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</si>
  <si>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</si>
  <si>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</si>
  <si>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</si>
  <si>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</si>
  <si>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</si>
  <si>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</si>
  <si>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</si>
  <si>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</si>
  <si>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</si>
  <si>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</si>
  <si>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</si>
  <si>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</si>
  <si>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</si>
  <si>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</si>
  <si>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</si>
  <si>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</si>
  <si>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</si>
  <si>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</si>
  <si>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</si>
  <si>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</si>
  <si>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</si>
  <si>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</si>
  <si>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</si>
  <si>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</si>
  <si>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</si>
  <si>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</si>
  <si>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</si>
  <si>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</si>
  <si>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</si>
  <si>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</si>
  <si>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</si>
  <si>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</si>
  <si>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</si>
  <si>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</si>
  <si>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</si>
  <si>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</si>
  <si>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</si>
  <si>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</si>
  <si>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</si>
  <si>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</si>
  <si>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</si>
  <si>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</si>
  <si>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</si>
  <si>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</si>
  <si>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</si>
  <si>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</si>
  <si>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</si>
  <si>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</si>
  <si>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</si>
  <si>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</si>
  <si>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</si>
  <si>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</si>
  <si>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</si>
  <si>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</si>
  <si>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</si>
  <si>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</si>
  <si>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</si>
  <si>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</si>
  <si>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</si>
  <si>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</si>
  <si>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</si>
  <si>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</si>
  <si>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</si>
  <si>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</si>
  <si>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</si>
  <si>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</si>
  <si>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</si>
  <si>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</si>
  <si>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</si>
  <si>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</si>
  <si>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</si>
  <si>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</si>
  <si>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</si>
  <si>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</si>
  <si>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</si>
  <si>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</si>
  <si>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</si>
  <si>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</si>
  <si>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</si>
  <si>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</si>
  <si>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</si>
  <si>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</si>
  <si>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</si>
  <si>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</si>
  <si>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</si>
  <si>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</si>
  <si>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</si>
  <si>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</si>
  <si>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</si>
  <si>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</si>
  <si>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</si>
  <si>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</si>
  <si>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</si>
  <si>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</si>
  <si>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</si>
  <si>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</si>
  <si>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</si>
  <si>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</si>
  <si>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</si>
  <si>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</si>
  <si>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</si>
  <si>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</si>
  <si>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</si>
  <si>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</si>
  <si>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</si>
  <si>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</si>
  <si>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</si>
  <si>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</si>
  <si>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</si>
  <si>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</si>
  <si>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</si>
  <si>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</si>
  <si>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</si>
  <si>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</si>
  <si>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</si>
  <si>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</si>
  <si>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</si>
  <si>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</si>
  <si>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</si>
  <si>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</si>
  <si>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</si>
  <si>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</si>
  <si>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</si>
  <si>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</si>
  <si>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</si>
  <si>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</si>
  <si>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</si>
  <si>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</si>
  <si>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</si>
  <si>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</si>
  <si>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</si>
  <si>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</si>
  <si>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</si>
  <si>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</si>
  <si>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</si>
  <si>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</si>
  <si>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</si>
  <si>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</si>
  <si>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</si>
  <si>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</si>
  <si>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</si>
  <si>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</si>
  <si>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</si>
  <si>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</si>
  <si>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</si>
  <si>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</si>
  <si>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</si>
  <si>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</si>
  <si>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</si>
  <si>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</si>
  <si>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</si>
  <si>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</si>
  <si>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</si>
  <si>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</si>
  <si>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</si>
  <si>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</si>
  <si>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</si>
  <si>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</si>
  <si>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</si>
  <si>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</si>
  <si>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</si>
  <si>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</si>
  <si>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</si>
  <si>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</si>
  <si>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</si>
  <si>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</si>
  <si>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</si>
  <si>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</si>
  <si>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</si>
  <si>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</si>
  <si>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</si>
  <si>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</si>
  <si>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</si>
  <si>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</si>
  <si>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</si>
  <si>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</si>
  <si>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</si>
  <si>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</si>
  <si>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</si>
  <si>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</si>
  <si>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</si>
  <si>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</si>
  <si>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</si>
  <si>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</si>
  <si>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</si>
  <si>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</si>
  <si>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</si>
  <si>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</si>
  <si>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</si>
  <si>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</si>
  <si>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</si>
  <si>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</si>
  <si>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</si>
  <si>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</si>
  <si>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</si>
  <si>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</si>
  <si>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</si>
  <si>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</si>
  <si>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</si>
  <si>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</si>
  <si>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</si>
  <si>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</si>
  <si>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</si>
  <si>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</si>
  <si>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</si>
  <si>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</si>
  <si>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</si>
  <si>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</si>
  <si>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</si>
  <si>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</si>
  <si>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</si>
  <si>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</si>
  <si>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</si>
  <si>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</si>
  <si>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</si>
  <si>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</si>
  <si>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</si>
  <si>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</si>
  <si>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</si>
  <si>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</si>
  <si>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</si>
  <si>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</si>
  <si>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</si>
  <si>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</si>
  <si>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</si>
  <si>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</si>
  <si>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</si>
  <si>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</si>
  <si>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</si>
  <si>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</si>
  <si>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</si>
  <si>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</si>
  <si>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</si>
  <si>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</si>
  <si>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</si>
  <si>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</si>
  <si>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</si>
  <si>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</si>
  <si>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</si>
  <si>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</si>
  <si>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</si>
  <si>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</si>
  <si>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</si>
  <si>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</si>
  <si>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</si>
  <si>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</si>
  <si>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</si>
  <si>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</si>
  <si>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</si>
  <si>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</si>
  <si>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</si>
  <si>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</si>
  <si>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</si>
  <si>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</si>
  <si>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</si>
  <si>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</si>
  <si>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</si>
  <si>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</si>
  <si>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</si>
  <si>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</si>
  <si>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</si>
  <si>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</si>
  <si>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</si>
  <si>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</si>
  <si>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</si>
  <si>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</si>
  <si>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</si>
  <si>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</si>
  <si>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</si>
  <si>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</si>
  <si>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</si>
  <si>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</si>
  <si>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</si>
  <si>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</si>
  <si>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</si>
  <si>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</si>
  <si>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</si>
  <si>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</si>
  <si>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</si>
  <si>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</si>
  <si>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</si>
  <si>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</si>
  <si>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</si>
  <si>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</si>
  <si>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</si>
  <si>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</si>
  <si>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</si>
  <si>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</si>
  <si>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</si>
  <si>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</si>
  <si>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</si>
  <si>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</si>
  <si>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</si>
  <si>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</si>
  <si>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</si>
  <si>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</si>
  <si>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</si>
  <si>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</si>
  <si>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</si>
  <si>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</si>
  <si>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</si>
  <si>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</si>
  <si>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</si>
  <si>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</si>
  <si>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</si>
  <si>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</si>
  <si>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</si>
  <si>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</si>
  <si>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</si>
  <si>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</si>
  <si>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</si>
  <si>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</si>
  <si>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</si>
  <si>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</si>
  <si>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</si>
  <si>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</si>
  <si>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</si>
  <si>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</si>
  <si>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</si>
  <si>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</si>
  <si>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</si>
  <si>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</si>
  <si>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</si>
  <si>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</si>
  <si>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</si>
  <si>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</si>
  <si>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</si>
  <si>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</si>
  <si>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</si>
  <si>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</si>
  <si>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</si>
  <si>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</si>
  <si>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</si>
  <si>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</si>
  <si>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</si>
  <si>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</si>
  <si>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</si>
  <si>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</si>
  <si>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</si>
  <si>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</si>
  <si>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</si>
  <si>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</si>
  <si>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</si>
  <si>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</si>
  <si>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</si>
  <si>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</si>
  <si>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</si>
  <si>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</si>
  <si>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</si>
  <si>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</si>
  <si>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</si>
  <si>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</si>
  <si>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</si>
  <si>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</si>
  <si>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</si>
  <si>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</si>
  <si>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</si>
  <si>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</si>
  <si>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</si>
  <si>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</si>
  <si>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</si>
  <si>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</si>
  <si>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</si>
  <si>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</si>
  <si>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</si>
  <si>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</si>
  <si>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</si>
  <si>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</si>
  <si>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</si>
  <si>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</si>
  <si>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</si>
  <si>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</si>
  <si>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</si>
  <si>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</si>
  <si>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</si>
  <si>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</si>
  <si>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</si>
  <si>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</si>
  <si>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</si>
  <si>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</si>
  <si>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</si>
  <si>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</si>
  <si>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</si>
  <si>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</si>
  <si>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</si>
  <si>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</si>
  <si>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</si>
  <si>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</si>
  <si>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</si>
  <si>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</si>
  <si>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</si>
  <si>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</si>
  <si>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</si>
  <si>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</si>
  <si>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</si>
  <si>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</si>
  <si>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</si>
  <si>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</si>
  <si>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</si>
  <si>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</si>
  <si>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</si>
  <si>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</si>
  <si>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</si>
  <si>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</si>
  <si>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</si>
  <si>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</si>
  <si>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</si>
  <si>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</si>
  <si>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</si>
  <si>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</si>
  <si>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</si>
  <si>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</si>
  <si>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</si>
  <si>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</si>
  <si>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</si>
  <si>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</si>
  <si>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</si>
  <si>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</si>
  <si>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</si>
  <si>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</si>
  <si>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</si>
  <si>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</si>
  <si>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</si>
  <si>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</si>
  <si>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</si>
  <si>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</si>
  <si>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</si>
  <si>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</si>
  <si>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</si>
  <si>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</si>
  <si>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</si>
  <si>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</si>
  <si>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</si>
  <si>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</si>
  <si>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</si>
  <si>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</si>
  <si>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</si>
  <si>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</si>
  <si>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</si>
  <si>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</si>
  <si>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</si>
  <si>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</si>
  <si>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</si>
  <si>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</si>
  <si>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</si>
  <si>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</si>
  <si>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</si>
  <si>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</si>
  <si>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</si>
  <si>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</si>
  <si>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</si>
  <si>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</si>
  <si>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</si>
  <si>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</si>
  <si>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</si>
  <si>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</si>
  <si>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</si>
  <si>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</si>
  <si>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</si>
  <si>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</si>
  <si>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</si>
  <si>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</si>
  <si>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</si>
  <si>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</si>
  <si>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</si>
  <si>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</si>
  <si>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</si>
  <si>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</si>
  <si>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</si>
  <si>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</si>
  <si>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</si>
  <si>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</si>
  <si>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</si>
  <si>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</si>
  <si>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</si>
  <si>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</si>
  <si>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</si>
  <si>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</si>
  <si>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</si>
  <si>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</si>
  <si>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</si>
  <si>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</si>
  <si>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</si>
  <si>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</si>
  <si>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</si>
  <si>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</si>
  <si>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</si>
  <si>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</si>
  <si>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</si>
  <si>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</si>
  <si>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</si>
  <si>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</si>
  <si>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</si>
  <si>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</si>
  <si>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</si>
  <si>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</si>
  <si>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</si>
  <si>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</si>
  <si>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</si>
  <si>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</si>
  <si>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</si>
  <si>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</si>
  <si>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</si>
  <si>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</si>
  <si>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</si>
  <si>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</si>
  <si>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</si>
  <si>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</si>
  <si>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</si>
  <si>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</si>
  <si>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</si>
  <si>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</si>
  <si>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</si>
  <si>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</si>
  <si>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</si>
  <si>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</si>
  <si>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</si>
  <si>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</si>
  <si>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</si>
  <si>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</si>
  <si>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</si>
  <si>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</si>
  <si>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</si>
  <si>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</si>
  <si>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</si>
  <si>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</si>
  <si>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</si>
  <si>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</si>
  <si>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</si>
  <si>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</si>
  <si>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</si>
  <si>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</si>
  <si>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</si>
  <si>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</si>
  <si>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</si>
  <si>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</si>
  <si>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</si>
  <si>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</si>
  <si>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</si>
  <si>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</si>
  <si>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</si>
  <si>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</si>
  <si>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</si>
  <si>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</si>
  <si>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</si>
  <si>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</si>
  <si>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</si>
  <si>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</si>
  <si>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</si>
  <si>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</si>
  <si>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</si>
  <si>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</si>
  <si>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</si>
  <si>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</si>
  <si>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</si>
  <si>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</si>
  <si>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</si>
  <si>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</si>
  <si>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</si>
  <si>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</si>
  <si>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</si>
  <si>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</si>
  <si>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</si>
  <si>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</si>
  <si>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</si>
  <si>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</si>
  <si>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</si>
  <si>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</si>
  <si>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</si>
  <si>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</si>
  <si>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</si>
  <si>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</si>
  <si>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</si>
  <si>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</si>
  <si>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</si>
  <si>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</si>
  <si>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</si>
  <si>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</si>
  <si>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</si>
  <si>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</si>
  <si>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</si>
  <si>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</si>
  <si>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</si>
  <si>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</si>
  <si>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</si>
  <si>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</si>
  <si>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</si>
  <si>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</si>
  <si>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</si>
  <si>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</si>
  <si>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</si>
  <si>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</si>
  <si>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</si>
  <si>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</si>
  <si>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</si>
  <si>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</si>
  <si>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</si>
  <si>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</si>
  <si>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</si>
  <si>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</si>
  <si>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</si>
  <si>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</si>
  <si>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</si>
  <si>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</si>
  <si>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</si>
  <si>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</si>
  <si>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</si>
  <si>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</si>
  <si>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</si>
  <si>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</si>
  <si>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</si>
  <si>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</si>
  <si>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</si>
  <si>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</si>
  <si>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</si>
  <si>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</si>
  <si>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</si>
  <si>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</si>
  <si>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</si>
  <si>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</si>
  <si>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</si>
  <si>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</si>
  <si>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</si>
  <si>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</si>
  <si>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</si>
  <si>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</si>
  <si>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</si>
  <si>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</si>
  <si>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</si>
  <si>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</si>
  <si>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</si>
  <si>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</si>
  <si>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</si>
  <si>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</si>
  <si>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</si>
  <si>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</si>
  <si>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</si>
  <si>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</si>
  <si>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</si>
  <si>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</si>
  <si>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</si>
  <si>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</si>
  <si>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</si>
  <si>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</si>
  <si>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</si>
  <si>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</si>
  <si>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</si>
  <si>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</si>
  <si>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</si>
  <si>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</si>
  <si>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</si>
  <si>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</si>
  <si>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</si>
  <si>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</si>
  <si>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</si>
  <si>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</si>
  <si>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</si>
  <si>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</si>
  <si>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</si>
  <si>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</si>
  <si>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</si>
  <si>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</si>
  <si>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</si>
  <si>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</si>
  <si>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</si>
  <si>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</si>
  <si>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</si>
  <si>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</si>
  <si>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</si>
  <si>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</si>
  <si>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</si>
  <si>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</si>
  <si>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</si>
  <si>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</si>
  <si>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</si>
  <si>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</si>
  <si>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</si>
  <si>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</si>
  <si>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</si>
  <si>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</si>
  <si>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</si>
  <si>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</si>
  <si>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</si>
  <si>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</si>
  <si>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</si>
  <si>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</si>
  <si>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</si>
  <si>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</si>
  <si>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</si>
  <si>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</si>
  <si>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</si>
  <si>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</si>
  <si>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</si>
  <si>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</si>
  <si>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</si>
  <si>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</si>
  <si>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</si>
  <si>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</si>
  <si>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</si>
  <si>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</si>
  <si>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</si>
  <si>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</si>
  <si>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</si>
  <si>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</si>
  <si>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</si>
  <si>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</si>
  <si>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</si>
  <si>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</si>
  <si>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</si>
  <si>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</si>
  <si>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</si>
  <si>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</si>
  <si>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</si>
  <si>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</si>
  <si>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</si>
  <si>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</si>
  <si>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</si>
  <si>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</si>
  <si>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</si>
  <si>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</si>
  <si>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</si>
  <si>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</si>
  <si>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</si>
  <si>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</si>
  <si>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</si>
  <si>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</si>
  <si>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</si>
  <si>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</si>
  <si>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</si>
  <si>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</si>
  <si>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</si>
  <si>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</si>
  <si>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</si>
  <si>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</si>
  <si>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</si>
  <si>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</si>
  <si>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</si>
  <si>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</si>
  <si>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</si>
  <si>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</si>
  <si>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</si>
  <si>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</si>
  <si>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</si>
  <si>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</si>
  <si>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</si>
  <si>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</si>
  <si>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</si>
  <si>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</si>
  <si>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</si>
  <si>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</si>
  <si>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</si>
  <si>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</si>
  <si>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</si>
  <si>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</si>
  <si>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</si>
  <si>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</si>
  <si>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</si>
  <si>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</si>
  <si>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</si>
  <si>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</si>
  <si>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</si>
  <si>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</si>
  <si>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</si>
  <si>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</si>
  <si>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</si>
  <si>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</si>
  <si>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</si>
  <si>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</si>
  <si>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</si>
  <si>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</si>
  <si>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</si>
  <si>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</si>
  <si>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</si>
  <si>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</si>
  <si>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</si>
  <si>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</si>
  <si>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</si>
  <si>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</si>
  <si>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</si>
  <si>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</si>
  <si>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</si>
  <si>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</si>
  <si>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</si>
  <si>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</si>
  <si>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</si>
  <si>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</si>
  <si>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</si>
  <si>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</si>
  <si>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</si>
  <si>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</si>
  <si>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</si>
  <si>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</si>
  <si>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</si>
  <si>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</si>
  <si>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</si>
  <si>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</si>
  <si>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</si>
  <si>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</si>
  <si>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</si>
  <si>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</si>
  <si>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</si>
  <si>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</si>
  <si>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</si>
  <si>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</si>
  <si>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</si>
  <si>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</si>
  <si>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</si>
  <si>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</si>
  <si>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</si>
  <si>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</si>
  <si>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</si>
  <si>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</si>
  <si>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</si>
  <si>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</si>
  <si>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</si>
  <si>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</si>
  <si>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</si>
  <si>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</si>
  <si>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</si>
  <si>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</si>
  <si>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</si>
  <si>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</si>
  <si>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</si>
  <si>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</si>
  <si>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</si>
  <si>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</si>
  <si>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</si>
  <si>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</si>
  <si>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</si>
  <si>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</si>
  <si>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</si>
  <si>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</si>
  <si>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</si>
  <si>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</si>
  <si>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</si>
  <si>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</si>
  <si>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</si>
  <si>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</si>
  <si>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</si>
  <si>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</si>
  <si>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</si>
  <si>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</si>
  <si>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</si>
  <si>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</si>
  <si>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</si>
  <si>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</si>
  <si>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</si>
  <si>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</si>
  <si>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</si>
  <si>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</si>
  <si>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</si>
  <si>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</si>
  <si>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</si>
  <si>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</si>
  <si>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</si>
  <si>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</si>
  <si>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</si>
  <si>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</si>
  <si>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</si>
  <si>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</si>
  <si>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</si>
  <si>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</si>
  <si>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</si>
  <si>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</si>
  <si>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</si>
  <si>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</si>
  <si>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</si>
  <si>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</si>
  <si>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</si>
  <si>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</si>
  <si>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</si>
  <si>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</si>
  <si>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</si>
  <si>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</si>
  <si>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</si>
  <si>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</si>
  <si>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</si>
  <si>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</si>
  <si>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</si>
  <si>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</si>
  <si>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</si>
  <si>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</si>
  <si>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</si>
  <si>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</si>
  <si>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</si>
  <si>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</si>
  <si>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</si>
  <si>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</si>
  <si>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</si>
  <si>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</si>
  <si>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</si>
  <si>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</si>
  <si>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</si>
  <si>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</si>
  <si>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</si>
  <si>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</si>
  <si>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</si>
  <si>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</si>
  <si>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</si>
  <si>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</si>
  <si>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</si>
  <si>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</si>
  <si>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</si>
  <si>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</si>
  <si>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</si>
  <si>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</si>
  <si>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</si>
  <si>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</si>
  <si>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</si>
  <si>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</si>
  <si>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</si>
  <si>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</si>
  <si>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</si>
  <si>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</si>
  <si>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</si>
  <si>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</si>
  <si>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</si>
  <si>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</si>
  <si>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</si>
  <si>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</si>
  <si>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</si>
  <si>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</si>
  <si>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</si>
  <si>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</si>
  <si>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</si>
  <si>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</si>
  <si>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</si>
  <si>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</si>
  <si>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</si>
  <si>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</si>
  <si>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</si>
  <si>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</si>
  <si>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</si>
  <si>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</si>
  <si>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</si>
  <si>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</si>
  <si>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</si>
  <si>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</si>
  <si>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</si>
  <si>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</si>
  <si>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</si>
  <si>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</si>
  <si>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</si>
  <si>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</si>
  <si>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</si>
  <si>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</si>
  <si>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</si>
  <si>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</si>
  <si>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</si>
  <si>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</si>
  <si>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</si>
  <si>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</si>
  <si>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</si>
  <si>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</si>
  <si>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</si>
  <si>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</si>
  <si>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</si>
  <si>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</si>
  <si>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</si>
  <si>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</si>
  <si>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</si>
  <si>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</si>
  <si>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</si>
  <si>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</si>
  <si>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</si>
  <si>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</si>
  <si>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</si>
  <si>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</si>
  <si>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</si>
  <si>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</si>
  <si>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</si>
  <si>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</si>
  <si>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</si>
  <si>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</si>
  <si>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</si>
  <si>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</si>
  <si>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</si>
  <si>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</si>
  <si>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</si>
  <si>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</si>
  <si>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</si>
  <si>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</si>
  <si>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</si>
  <si>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</si>
  <si>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</si>
  <si>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</si>
  <si>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</si>
  <si>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</si>
  <si>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</si>
  <si>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</si>
  <si>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</si>
  <si>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</si>
  <si>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</si>
  <si>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</si>
  <si>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</si>
  <si>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</si>
  <si>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</si>
  <si>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</si>
  <si>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</si>
  <si>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</si>
  <si>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</si>
  <si>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</si>
  <si>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</si>
  <si>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</si>
  <si>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</si>
  <si>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</si>
  <si>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</si>
  <si>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</si>
  <si>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</si>
  <si>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</si>
  <si>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</si>
  <si>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</si>
  <si>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</si>
  <si>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</si>
  <si>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</si>
  <si>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</si>
  <si>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</si>
  <si>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</si>
  <si>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</si>
  <si>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</si>
  <si>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</si>
  <si>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</si>
  <si>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</si>
  <si>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</si>
  <si>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</si>
  <si>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</si>
  <si>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</si>
  <si>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</si>
  <si>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</si>
  <si>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</si>
  <si>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</si>
  <si>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</si>
  <si>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</si>
  <si>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</si>
  <si>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</si>
  <si>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</si>
  <si>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</si>
  <si>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</si>
  <si>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</si>
  <si>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</si>
  <si>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</si>
  <si>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</si>
  <si>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</si>
  <si>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</si>
  <si>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</si>
  <si>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</si>
  <si>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</si>
  <si>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</si>
  <si>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</si>
  <si>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</si>
  <si>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</si>
  <si>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</si>
  <si>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</si>
  <si>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</si>
  <si>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</si>
  <si>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</si>
  <si>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</si>
  <si>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</si>
  <si>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</si>
  <si>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</si>
  <si>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</si>
  <si>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</si>
  <si>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</si>
  <si>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</si>
  <si>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</si>
  <si>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</si>
  <si>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</si>
  <si>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</si>
  <si>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</si>
  <si>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</si>
  <si>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</si>
  <si>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</si>
  <si>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</si>
  <si>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</si>
  <si>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</si>
  <si>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</si>
  <si>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</si>
  <si>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</si>
  <si>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</si>
  <si>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</si>
  <si>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</si>
  <si>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</si>
  <si>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</si>
  <si>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</si>
  <si>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</si>
  <si>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</si>
  <si>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</si>
  <si>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</si>
  <si>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</si>
  <si>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</si>
  <si>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</si>
  <si>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</si>
  <si>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</si>
  <si>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</si>
  <si>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</si>
  <si>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</si>
  <si>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</si>
  <si>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</si>
  <si>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</si>
  <si>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</si>
  <si>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</si>
  <si>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</si>
  <si>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</si>
  <si>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</si>
  <si>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</si>
  <si>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</si>
  <si>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</si>
  <si>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</si>
  <si>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</si>
  <si>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</si>
  <si>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</si>
  <si>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</si>
  <si>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</si>
  <si>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</si>
  <si>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</si>
  <si>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</si>
  <si>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</si>
  <si>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</si>
  <si>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</si>
  <si>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</si>
  <si>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</si>
  <si>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</si>
  <si>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</si>
  <si>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</si>
  <si>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</si>
  <si>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</si>
  <si>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</si>
  <si>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</si>
  <si>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</si>
  <si>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</si>
  <si>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</si>
  <si>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</si>
  <si>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</si>
  <si>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</si>
  <si>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</si>
  <si>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</si>
  <si>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</si>
  <si>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</si>
  <si>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</si>
  <si>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</si>
  <si>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</si>
  <si>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</si>
  <si>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</si>
  <si>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</si>
  <si>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</si>
  <si>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</si>
  <si>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</si>
  <si>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</si>
  <si>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</si>
  <si>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</si>
  <si>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</si>
  <si>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</si>
  <si>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</si>
  <si>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</si>
  <si>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</si>
  <si>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</si>
  <si>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</si>
  <si>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</si>
  <si>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</si>
  <si>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</si>
  <si>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</si>
  <si>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</si>
  <si>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</si>
  <si>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</si>
  <si>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</si>
  <si>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</si>
  <si>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</si>
  <si>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</si>
  <si>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</si>
  <si>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</si>
  <si>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</si>
  <si>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</si>
  <si>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</si>
  <si>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</si>
  <si>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</si>
  <si>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</si>
  <si>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</si>
  <si>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</si>
  <si>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</si>
  <si>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</si>
  <si>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</si>
  <si>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</si>
  <si>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</si>
  <si>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</si>
  <si>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</si>
  <si>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</si>
  <si>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</si>
  <si>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</si>
  <si>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</si>
  <si>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</si>
  <si>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</si>
  <si>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</si>
  <si>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</si>
  <si>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</si>
  <si>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</si>
  <si>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</si>
  <si>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</si>
  <si>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</si>
  <si>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</si>
  <si>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</si>
  <si>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</si>
  <si>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</si>
  <si>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</si>
  <si>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</si>
  <si>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</si>
  <si>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</si>
  <si>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</si>
  <si>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</si>
  <si>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</si>
  <si>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</si>
  <si>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</si>
  <si>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</si>
  <si>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</si>
  <si>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</si>
  <si>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</si>
  <si>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</si>
  <si>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</si>
  <si>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</si>
  <si>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</si>
  <si>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</si>
  <si>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</si>
  <si>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</si>
  <si>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</si>
  <si>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</si>
  <si>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</si>
  <si>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</si>
  <si>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</si>
  <si>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</si>
  <si>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</si>
  <si>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</si>
  <si>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</si>
  <si>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</si>
  <si>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</si>
  <si>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</si>
  <si>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</si>
  <si>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</si>
  <si>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</si>
  <si>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</si>
  <si>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</si>
  <si>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</si>
  <si>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</si>
  <si>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</si>
  <si>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</si>
  <si>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</si>
  <si>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</si>
  <si>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</si>
  <si>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</si>
  <si>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</si>
  <si>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</si>
  <si>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</si>
  <si>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</si>
  <si>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</si>
  <si>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</si>
  <si>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</si>
  <si>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</si>
  <si>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</si>
  <si>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</si>
  <si>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</si>
  <si>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</si>
  <si>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</si>
  <si>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</si>
  <si>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</si>
  <si>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</si>
  <si>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</si>
  <si>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</si>
  <si>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</si>
  <si>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</si>
  <si>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</si>
  <si>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</si>
  <si>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</si>
  <si>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</si>
  <si>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</si>
  <si>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</si>
  <si>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</si>
  <si>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</si>
  <si>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</si>
  <si>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</si>
  <si>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</si>
  <si>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</si>
  <si>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</si>
  <si>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</si>
  <si>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</si>
  <si>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</si>
  <si>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</si>
  <si>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</si>
  <si>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</si>
  <si>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</si>
  <si>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</si>
  <si>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</si>
  <si>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</si>
  <si>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</si>
  <si>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</si>
  <si>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</si>
  <si>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</si>
  <si>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</si>
  <si>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</si>
  <si>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</si>
  <si>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</si>
  <si>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</si>
  <si>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</si>
  <si>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</si>
  <si>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</si>
  <si>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</si>
  <si>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</si>
  <si>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</si>
  <si>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</si>
  <si>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</si>
  <si>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</si>
  <si>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</si>
  <si>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</si>
  <si>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</si>
  <si>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</si>
  <si>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</si>
  <si>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</si>
  <si>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</si>
  <si>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</si>
  <si>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</si>
  <si>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</si>
  <si>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</si>
  <si>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</si>
  <si>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</si>
  <si>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</si>
  <si>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</si>
  <si>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</si>
  <si>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</si>
  <si>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</si>
  <si>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</si>
  <si>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</si>
  <si>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</si>
  <si>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</si>
  <si>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</si>
  <si>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</si>
  <si>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</si>
  <si>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</si>
  <si>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</si>
  <si>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</si>
  <si>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</si>
  <si>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</si>
  <si>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</si>
  <si>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</si>
  <si>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</si>
  <si>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</si>
  <si>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</si>
  <si>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</si>
  <si>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</si>
  <si>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</si>
  <si>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</si>
  <si>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</si>
  <si>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</si>
  <si>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</si>
  <si>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</si>
  <si>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</si>
  <si>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</si>
  <si>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</si>
  <si>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</si>
  <si>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</si>
  <si>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</si>
  <si>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</si>
  <si>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</si>
  <si>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</si>
  <si>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</si>
  <si>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</si>
  <si>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</si>
  <si>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</si>
  <si>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</si>
  <si>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</si>
  <si>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</si>
  <si>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</si>
  <si>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</si>
  <si>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</si>
  <si>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</si>
  <si>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</si>
  <si>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</si>
  <si>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</si>
  <si>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</si>
  <si>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</si>
  <si>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</si>
  <si>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</si>
  <si>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</si>
  <si>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</si>
  <si>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</si>
  <si>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</si>
  <si>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</si>
  <si>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</si>
  <si>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</si>
  <si>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</si>
  <si>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</si>
  <si>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</si>
  <si>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</si>
  <si>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</si>
  <si>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</si>
  <si>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</si>
  <si>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</si>
  <si>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</si>
  <si>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</si>
  <si>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</si>
  <si>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</si>
  <si>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</si>
  <si>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</si>
  <si>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</si>
  <si>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</si>
  <si>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</si>
  <si>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</si>
  <si>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</si>
  <si>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</si>
  <si>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</si>
  <si>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</si>
  <si>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</si>
  <si>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</si>
  <si>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</si>
  <si>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</si>
  <si>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</si>
  <si>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</si>
  <si>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</si>
  <si>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</si>
  <si>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</si>
  <si>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</si>
  <si>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</si>
  <si>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</si>
  <si>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</si>
  <si>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</si>
  <si>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</si>
  <si>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</si>
  <si>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</si>
  <si>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</si>
  <si>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</si>
  <si>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</si>
  <si>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</si>
  <si>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</si>
  <si>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</si>
  <si>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</si>
  <si>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</si>
  <si>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</si>
  <si>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</si>
  <si>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</si>
  <si>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</si>
  <si>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</si>
  <si>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</si>
  <si>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</si>
  <si>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</si>
  <si>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</si>
  <si>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</si>
  <si>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</si>
  <si>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</si>
  <si>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</si>
  <si>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</si>
  <si>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</si>
  <si>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</si>
  <si>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</si>
  <si>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</si>
  <si>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</si>
  <si>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</si>
  <si>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</si>
  <si>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</si>
  <si>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</si>
  <si>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</si>
  <si>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</si>
  <si>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</si>
  <si>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</si>
  <si>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</si>
  <si>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</si>
  <si>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</si>
  <si>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</si>
  <si>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</si>
  <si>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</si>
  <si>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</si>
  <si>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</si>
  <si>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</si>
  <si>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</si>
  <si>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</si>
  <si>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</si>
  <si>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</si>
  <si>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</si>
  <si>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</si>
  <si>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</si>
  <si>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</si>
  <si>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</si>
  <si>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</si>
  <si>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</si>
  <si>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</si>
  <si>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</si>
  <si>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</si>
  <si>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</si>
  <si>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</si>
  <si>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</si>
  <si>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</si>
  <si>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</si>
  <si>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</si>
  <si>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</si>
  <si>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</si>
  <si>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</si>
  <si>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</si>
  <si>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</si>
  <si>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</si>
  <si>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</si>
  <si>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</si>
  <si>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</si>
  <si>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</si>
  <si>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</si>
  <si>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</si>
  <si>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</si>
  <si>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</si>
  <si>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</si>
  <si>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</si>
  <si>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</si>
  <si>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</si>
  <si>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</si>
  <si>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</si>
  <si>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</si>
  <si>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</si>
  <si>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</si>
  <si>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</si>
  <si>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</si>
  <si>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</si>
  <si>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</si>
  <si>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</si>
  <si>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</si>
  <si>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</si>
  <si>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</si>
  <si>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</si>
  <si>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</si>
  <si>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</si>
  <si>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</si>
  <si>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</si>
  <si>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</si>
  <si>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</si>
  <si>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</si>
  <si>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</si>
  <si>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</si>
  <si>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</si>
  <si>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</si>
  <si>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</si>
  <si>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</si>
  <si>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</si>
  <si>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</si>
  <si>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</si>
  <si>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</si>
  <si>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</si>
  <si>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</si>
  <si>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</si>
  <si>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</si>
  <si>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</si>
  <si>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</si>
  <si>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</si>
  <si>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</si>
  <si>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</si>
  <si>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</si>
  <si>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</si>
  <si>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</si>
  <si>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</si>
  <si>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</si>
  <si>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</si>
  <si>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</si>
  <si>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</si>
  <si>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</si>
  <si>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</si>
  <si>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</si>
  <si>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</si>
  <si>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</si>
  <si>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</si>
  <si>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</si>
  <si>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</si>
  <si>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</si>
  <si>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</si>
  <si>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</si>
  <si>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</si>
  <si>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</si>
  <si>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</si>
  <si>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</si>
  <si>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</si>
  <si>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</si>
  <si>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</si>
  <si>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</si>
  <si>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</si>
  <si>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</si>
  <si>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</si>
  <si>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</si>
  <si>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</si>
  <si>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</si>
  <si>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</si>
  <si>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</si>
  <si>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</si>
  <si>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</si>
  <si>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</si>
  <si>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</si>
  <si>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</si>
  <si>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</si>
  <si>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</si>
  <si>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</si>
  <si>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</si>
  <si>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</si>
  <si>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</si>
  <si>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</si>
  <si>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</si>
  <si>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</si>
  <si>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</si>
  <si>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</si>
  <si>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</si>
  <si>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</si>
  <si>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</si>
  <si>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</si>
  <si>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</si>
  <si>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</si>
  <si>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</si>
  <si>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</si>
  <si>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</si>
  <si>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</si>
  <si>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</si>
  <si>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</si>
  <si>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</si>
  <si>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</si>
  <si>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</si>
  <si>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</si>
  <si>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</si>
  <si>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</si>
  <si>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</si>
  <si>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</si>
  <si>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</si>
  <si>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</si>
  <si>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</si>
  <si>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</si>
  <si>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</si>
  <si>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</si>
  <si>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</si>
  <si>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</si>
  <si>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</si>
  <si>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</si>
  <si>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</si>
  <si>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</si>
  <si>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</si>
  <si>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</si>
  <si>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</si>
  <si>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</si>
  <si>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</si>
  <si>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</si>
  <si>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</si>
  <si>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</si>
  <si>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</si>
  <si>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</si>
  <si>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</si>
  <si>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</si>
  <si>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</si>
  <si>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</si>
  <si>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</si>
  <si>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</si>
  <si>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</si>
  <si>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</si>
  <si>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</si>
  <si>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</si>
  <si>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</si>
  <si>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</si>
  <si>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</si>
  <si>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</si>
  <si>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</si>
  <si>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</si>
  <si>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</si>
  <si>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</si>
  <si>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</si>
  <si>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</si>
  <si>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</si>
  <si>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</si>
  <si>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</si>
  <si>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</si>
  <si>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</si>
  <si>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</si>
  <si>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</si>
  <si>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</si>
  <si>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</si>
  <si>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</si>
  <si>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</si>
  <si>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</si>
  <si>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</si>
  <si>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</si>
  <si>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</si>
  <si>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</si>
  <si>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</si>
  <si>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</si>
  <si>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</si>
  <si>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</si>
  <si>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</si>
  <si>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</si>
  <si>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</si>
  <si>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</si>
  <si>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</si>
  <si>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</si>
  <si>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</si>
  <si>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</si>
  <si>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</si>
  <si>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</si>
  <si>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</si>
  <si>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</si>
  <si>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</si>
  <si>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</si>
  <si>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</si>
  <si>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</si>
  <si>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</si>
  <si>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</si>
  <si>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</si>
  <si>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</si>
  <si>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</si>
  <si>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</si>
  <si>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</si>
  <si>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</si>
  <si>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</si>
  <si>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</si>
  <si>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</si>
  <si>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</si>
  <si>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</si>
  <si>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</si>
  <si>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</si>
  <si>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</si>
  <si>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</si>
  <si>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</si>
  <si>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</si>
  <si>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</si>
  <si>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</si>
  <si>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</si>
  <si>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</si>
  <si>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</si>
  <si>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</si>
  <si>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</si>
  <si>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</si>
  <si>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</si>
  <si>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</si>
  <si>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</si>
  <si>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</si>
  <si>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</si>
  <si>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</si>
  <si>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</si>
  <si>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</si>
  <si>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</si>
  <si>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</si>
  <si>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</si>
  <si>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</si>
  <si>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</si>
  <si>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</si>
  <si>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</si>
  <si>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</si>
  <si>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</si>
  <si>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</si>
  <si>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</si>
  <si>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</si>
  <si>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</si>
  <si>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</si>
  <si>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</si>
  <si>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</si>
  <si>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</si>
  <si>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</si>
  <si>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</si>
  <si>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</si>
  <si>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</si>
  <si>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</si>
  <si>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</si>
  <si>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</si>
  <si>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</si>
  <si>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</si>
  <si>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</si>
  <si>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</si>
  <si>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</si>
  <si>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</si>
  <si>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</si>
  <si>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</si>
  <si>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</si>
  <si>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</si>
  <si>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</si>
  <si>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</si>
  <si>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</si>
  <si>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</si>
  <si>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</si>
  <si>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</si>
  <si>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</si>
  <si>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</si>
  <si>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</si>
  <si>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</si>
  <si>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</si>
  <si>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</si>
  <si>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</si>
  <si>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</si>
  <si>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</si>
  <si>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</si>
  <si>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</si>
  <si>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</si>
  <si>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</si>
  <si>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</si>
  <si>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</si>
  <si>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</si>
  <si>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</si>
  <si>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</si>
  <si>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</si>
  <si>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</si>
  <si>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</si>
  <si>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</si>
  <si>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</si>
  <si>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</si>
  <si>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</si>
  <si>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</si>
  <si>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</si>
  <si>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</si>
  <si>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</si>
  <si>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</si>
  <si>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</si>
  <si>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</si>
  <si>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</si>
  <si>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</si>
  <si>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</si>
  <si>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</si>
  <si>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</si>
  <si>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</si>
  <si>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</si>
  <si>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</si>
  <si>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</si>
  <si>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</si>
  <si>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</si>
  <si>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</si>
  <si>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</si>
  <si>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</si>
  <si>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</si>
  <si>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</si>
  <si>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</si>
  <si>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</si>
  <si>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</si>
  <si>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</si>
  <si>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</si>
  <si>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</si>
  <si>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</si>
  <si>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</si>
  <si>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</si>
  <si>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</si>
  <si>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</si>
  <si>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</si>
  <si>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</si>
  <si>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</si>
  <si>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</si>
  <si>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</si>
  <si>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</si>
  <si>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</si>
  <si>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</si>
  <si>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</si>
  <si>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</si>
  <si>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</si>
  <si>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</si>
  <si>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</si>
  <si>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</si>
  <si>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</si>
  <si>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</si>
  <si>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</si>
  <si>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</si>
  <si>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</si>
  <si>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</si>
  <si>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</si>
  <si>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</si>
  <si>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</si>
  <si>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</si>
  <si>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</si>
  <si>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</si>
  <si>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</si>
  <si>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</si>
  <si>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</si>
  <si>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</si>
  <si>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</si>
  <si>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</si>
  <si>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</si>
  <si>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</si>
  <si>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</si>
  <si>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</si>
  <si>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</si>
  <si>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</si>
  <si>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</si>
  <si>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</si>
  <si>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</si>
  <si>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</si>
  <si>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</si>
  <si>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</si>
  <si>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</si>
  <si>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</si>
  <si>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</si>
  <si>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</si>
  <si>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</si>
  <si>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</si>
  <si>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</si>
  <si>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</si>
  <si>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</si>
  <si>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</si>
  <si>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</si>
  <si>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</si>
  <si>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</si>
  <si>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</si>
  <si>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</si>
  <si>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</si>
  <si>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</si>
  <si>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</si>
  <si>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</si>
  <si>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</si>
  <si>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</si>
  <si>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</si>
  <si>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</si>
  <si>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</si>
  <si>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</si>
  <si>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</si>
  <si>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</si>
  <si>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</si>
  <si>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</si>
  <si>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</si>
  <si>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</si>
  <si>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</si>
  <si>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</si>
  <si>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</si>
  <si>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</si>
  <si>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</si>
  <si>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</si>
  <si>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</si>
  <si>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</si>
  <si>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</si>
  <si>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</si>
  <si>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</si>
  <si>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</si>
  <si>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</si>
  <si>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</si>
  <si>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</si>
  <si>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</si>
  <si>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</si>
  <si>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</si>
  <si>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</si>
  <si>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</si>
  <si>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</si>
  <si>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</si>
  <si>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</si>
  <si>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</si>
  <si>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</si>
  <si>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</si>
  <si>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</si>
  <si>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</si>
  <si>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</si>
  <si>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</si>
  <si>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</si>
  <si>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</si>
  <si>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</si>
  <si>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</si>
  <si>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</si>
  <si>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</si>
  <si>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</si>
  <si>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</si>
  <si>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</si>
  <si>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</si>
  <si>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</si>
  <si>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</si>
  <si>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</si>
  <si>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</si>
  <si>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</si>
  <si>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</si>
  <si>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</si>
  <si>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</si>
  <si>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</si>
  <si>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</si>
  <si>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</si>
  <si>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</si>
  <si>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</si>
  <si>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</si>
  <si>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</si>
  <si>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</si>
  <si>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</si>
  <si>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</si>
  <si>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</si>
  <si>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</si>
  <si>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</si>
  <si>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</si>
  <si>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</si>
  <si>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</si>
  <si>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</si>
  <si>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</si>
  <si>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</si>
  <si>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</si>
  <si>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</si>
  <si>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</si>
  <si>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</si>
  <si>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</si>
  <si>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</si>
  <si>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</si>
  <si>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</si>
  <si>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</si>
  <si>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</si>
  <si>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</si>
  <si>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</si>
  <si>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</si>
  <si>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</si>
  <si>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</si>
  <si>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</si>
  <si>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</si>
  <si>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</si>
  <si>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</si>
  <si>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</si>
  <si>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</si>
  <si>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</si>
  <si>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</si>
  <si>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</si>
  <si>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</si>
  <si>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</si>
  <si>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</si>
  <si>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</si>
  <si>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</si>
  <si>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</si>
  <si>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</si>
  <si>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</si>
  <si>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</si>
  <si>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</si>
  <si>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</si>
  <si>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</si>
  <si>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</si>
  <si>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</si>
  <si>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</si>
  <si>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</si>
  <si>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</si>
  <si>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</si>
  <si>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</si>
  <si>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</si>
  <si>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</si>
  <si>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</si>
  <si>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</si>
  <si>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</si>
  <si>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</si>
  <si>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</si>
  <si>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</si>
  <si>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</si>
  <si>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</si>
  <si>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</si>
  <si>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</si>
  <si>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</si>
  <si>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</si>
  <si>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</si>
  <si>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</si>
  <si>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</si>
  <si>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</si>
  <si>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</si>
  <si>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</si>
  <si>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</si>
  <si>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</si>
  <si>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</si>
  <si>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</si>
  <si>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</si>
  <si>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</si>
  <si>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</si>
  <si>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</si>
  <si>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</si>
  <si>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</si>
  <si>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</si>
  <si>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</si>
  <si>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</si>
  <si>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</si>
  <si>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</si>
  <si>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</si>
  <si>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</si>
  <si>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</si>
  <si>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</si>
  <si>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</si>
  <si>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</si>
  <si>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</si>
  <si>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</si>
  <si>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</si>
  <si>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</si>
  <si>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</si>
  <si>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</si>
  <si>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</si>
  <si>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</si>
  <si>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</si>
  <si>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</si>
  <si>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</si>
  <si>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</si>
  <si>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</si>
  <si>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</si>
  <si>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</si>
  <si>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</si>
  <si>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</si>
  <si>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</si>
  <si>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</si>
  <si>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</si>
  <si>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</si>
  <si>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</si>
  <si>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</si>
  <si>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</si>
  <si>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</si>
  <si>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</si>
  <si>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</si>
  <si>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</si>
  <si>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</si>
  <si>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</si>
  <si>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</si>
  <si>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</si>
  <si>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</si>
  <si>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</si>
  <si>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</si>
  <si>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</si>
  <si>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</si>
  <si>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</si>
  <si>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</si>
  <si>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</si>
  <si>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</si>
  <si>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</si>
  <si>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</si>
  <si>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</si>
  <si>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</si>
  <si>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</si>
  <si>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</si>
  <si>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</si>
  <si>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</si>
  <si>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</si>
  <si>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</si>
  <si>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</si>
  <si>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</si>
  <si>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</si>
  <si>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</si>
  <si>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</si>
  <si>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</si>
  <si>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</si>
  <si>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</si>
  <si>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</si>
  <si>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</si>
  <si>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</si>
  <si>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</si>
  <si>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</si>
  <si>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</si>
  <si>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</si>
  <si>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</si>
  <si>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</si>
  <si>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</si>
  <si>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</si>
  <si>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</si>
  <si>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</si>
  <si>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</si>
  <si>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</si>
  <si>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</si>
  <si>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</si>
  <si>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</si>
  <si>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</si>
  <si>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</si>
  <si>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</si>
  <si>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</si>
  <si>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</si>
  <si>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</si>
  <si>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</si>
  <si>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</si>
  <si>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</si>
  <si>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</si>
  <si>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</si>
  <si>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</si>
  <si>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</si>
  <si>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</si>
  <si>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</si>
  <si>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</si>
  <si>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</si>
  <si>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</si>
  <si>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</si>
  <si>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</si>
  <si>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</si>
  <si>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</si>
  <si>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</si>
  <si>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</si>
  <si>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</si>
  <si>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</si>
  <si>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</si>
  <si>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</si>
  <si>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</si>
  <si>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</si>
  <si>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</si>
  <si>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</si>
  <si>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</si>
  <si>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</si>
  <si>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</si>
  <si>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</si>
  <si>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</si>
  <si>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</si>
  <si>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</si>
  <si>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</si>
  <si>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</si>
  <si>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</si>
  <si>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</si>
  <si>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</si>
  <si>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</si>
  <si>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</si>
  <si>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</si>
  <si>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</si>
  <si>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</si>
  <si>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</si>
  <si>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</si>
  <si>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</si>
  <si>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</si>
  <si>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</si>
  <si>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</si>
  <si>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</si>
  <si>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</si>
  <si>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</si>
  <si>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</si>
  <si>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</si>
  <si>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</si>
  <si>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</si>
  <si>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</si>
  <si>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</si>
  <si>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</si>
  <si>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</si>
  <si>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</si>
  <si>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</si>
  <si>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</si>
  <si>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</si>
  <si>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</si>
  <si>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</si>
  <si>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</si>
  <si>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</si>
  <si>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</si>
  <si>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</si>
  <si>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</si>
  <si>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</si>
  <si>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</si>
  <si>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</si>
  <si>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</si>
  <si>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</si>
  <si>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</si>
  <si>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</si>
  <si>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</si>
  <si>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</si>
  <si>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</si>
  <si>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</si>
  <si>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</si>
  <si>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</si>
  <si>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</si>
  <si>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</si>
  <si>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</si>
  <si>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</si>
  <si>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</si>
  <si>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</si>
  <si>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</si>
  <si>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</si>
  <si>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</si>
  <si>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</si>
  <si>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</si>
  <si>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</si>
  <si>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</si>
  <si>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</si>
  <si>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</si>
  <si>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</si>
  <si>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</si>
  <si>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</si>
  <si>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</si>
  <si>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</si>
  <si>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</si>
  <si>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</si>
  <si>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</si>
  <si>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</si>
  <si>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</si>
  <si>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</si>
  <si>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</si>
  <si>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</si>
  <si>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</si>
  <si>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</si>
  <si>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</si>
  <si>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</si>
  <si>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</si>
  <si>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</si>
  <si>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</si>
  <si>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</si>
  <si>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</si>
  <si>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</si>
  <si>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</si>
  <si>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</si>
  <si>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</si>
  <si>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</si>
  <si>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</si>
  <si>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</si>
  <si>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</si>
  <si>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</si>
  <si>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</si>
  <si>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</si>
  <si>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</si>
  <si>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</si>
  <si>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</si>
  <si>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</si>
  <si>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</si>
  <si>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</si>
  <si>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</si>
  <si>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</si>
  <si>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</si>
  <si>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</si>
  <si>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</si>
  <si>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</si>
  <si>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</si>
  <si>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</si>
  <si>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</si>
  <si>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</si>
  <si>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</si>
  <si>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</si>
  <si>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</si>
  <si>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</si>
  <si>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</si>
  <si>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</si>
  <si>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</si>
  <si>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</si>
  <si>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</si>
  <si>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</si>
  <si>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</si>
  <si>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</si>
  <si>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</si>
  <si>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</si>
  <si>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</si>
  <si>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</si>
  <si>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</si>
  <si>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</si>
  <si>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</si>
  <si>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</si>
  <si>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</si>
  <si>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</si>
  <si>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</si>
  <si>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</si>
  <si>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</si>
  <si>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</si>
  <si>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</si>
  <si>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</si>
  <si>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</si>
  <si>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</si>
  <si>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</si>
  <si>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</si>
  <si>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</si>
  <si>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</si>
  <si>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</si>
  <si>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</si>
  <si>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</si>
  <si>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</si>
  <si>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</si>
  <si>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</si>
  <si>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</si>
  <si>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</si>
  <si>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</si>
  <si>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</si>
  <si>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</si>
  <si>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</si>
  <si>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</si>
  <si>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</si>
  <si>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</si>
  <si>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</si>
  <si>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</si>
  <si>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</si>
  <si>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</si>
  <si>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</si>
  <si>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</si>
  <si>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</si>
  <si>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</si>
  <si>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</si>
  <si>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</si>
  <si>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</si>
  <si>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</si>
  <si>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</si>
  <si>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</si>
  <si>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</si>
  <si>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</si>
  <si>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</si>
  <si>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</si>
  <si>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</si>
  <si>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</si>
  <si>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</si>
  <si>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</si>
  <si>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</si>
  <si>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</si>
  <si>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</si>
  <si>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</si>
  <si>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</si>
  <si>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</si>
  <si>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</si>
  <si>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</si>
  <si>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</si>
  <si>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</si>
  <si>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</si>
  <si>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</si>
  <si>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</si>
  <si>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</si>
  <si>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</si>
  <si>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</si>
  <si>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</si>
  <si>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</si>
  <si>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</si>
  <si>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</si>
  <si>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</si>
  <si>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</si>
  <si>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</si>
  <si>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</si>
  <si>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</si>
  <si>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</si>
  <si>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</si>
  <si>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</si>
  <si>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</si>
  <si>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</si>
  <si>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</si>
  <si>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</si>
  <si>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</si>
  <si>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</si>
  <si>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</si>
  <si>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</si>
  <si>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</si>
  <si>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</si>
  <si>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</si>
  <si>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</si>
  <si>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</si>
  <si>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</si>
  <si>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</si>
  <si>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</si>
  <si>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</si>
  <si>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</si>
  <si>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</si>
  <si>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</si>
  <si>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</si>
  <si>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</si>
  <si>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</si>
  <si>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</si>
  <si>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</si>
  <si>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</si>
  <si>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</si>
  <si>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</si>
  <si>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</si>
  <si>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</si>
  <si>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</si>
  <si>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</si>
  <si>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</si>
  <si>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</si>
  <si>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</si>
  <si>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</si>
  <si>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</si>
  <si>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</si>
  <si>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</si>
  <si>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</si>
  <si>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</si>
  <si>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</si>
  <si>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</si>
  <si>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</si>
  <si>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</si>
  <si>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</si>
  <si>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</si>
  <si>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</si>
  <si>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</si>
  <si>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</si>
  <si>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</si>
  <si>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</si>
  <si>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</si>
  <si>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</si>
  <si>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</si>
  <si>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</si>
  <si>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</si>
  <si>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</si>
  <si>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</si>
  <si>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</si>
  <si>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</si>
  <si>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</si>
  <si>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</si>
  <si>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</si>
  <si>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</si>
  <si>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</si>
  <si>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</si>
  <si>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</si>
  <si>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</si>
  <si>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</si>
  <si>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</si>
  <si>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</si>
  <si>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</si>
  <si>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</si>
  <si>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</si>
  <si>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</si>
  <si>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</si>
  <si>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</si>
  <si>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</si>
  <si>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</si>
  <si>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</si>
  <si>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</si>
  <si>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</si>
  <si>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</si>
  <si>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</si>
  <si>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</si>
  <si>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</si>
  <si>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</si>
  <si>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</si>
  <si>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</si>
  <si>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</si>
  <si>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</si>
  <si>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</si>
  <si>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</si>
  <si>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</si>
  <si>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</si>
  <si>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</si>
  <si>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</si>
  <si>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</si>
  <si>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</si>
  <si>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</si>
  <si>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</si>
  <si>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</si>
  <si>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</si>
  <si>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</si>
  <si>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</si>
  <si>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</si>
  <si>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</si>
  <si>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</si>
  <si>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</si>
  <si>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</si>
  <si>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</si>
  <si>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</si>
  <si>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</si>
  <si>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</si>
  <si>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</si>
  <si>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</si>
  <si>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</si>
  <si>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</si>
  <si>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</si>
  <si>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</si>
  <si>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</si>
  <si>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</si>
  <si>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</si>
  <si>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</si>
  <si>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</si>
  <si>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</si>
  <si>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</si>
  <si>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</si>
  <si>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</si>
  <si>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</si>
  <si>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</si>
  <si>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</si>
  <si>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</si>
  <si>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</si>
  <si>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</si>
  <si>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</si>
  <si>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</si>
  <si>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</si>
  <si>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</si>
  <si>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</si>
  <si>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</si>
  <si>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</si>
  <si>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</si>
  <si>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</si>
  <si>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</si>
  <si>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</si>
  <si>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</si>
  <si>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</si>
  <si>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</si>
  <si>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</si>
  <si>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</si>
  <si>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</si>
  <si>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</si>
  <si>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</si>
  <si>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</si>
  <si>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</si>
  <si>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</si>
  <si>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</si>
  <si>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</si>
  <si>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</si>
  <si>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</si>
  <si>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</si>
  <si>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</si>
  <si>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</si>
  <si>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</si>
  <si>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</si>
  <si>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</si>
  <si>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</si>
  <si>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</si>
  <si>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</si>
  <si>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</si>
  <si>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</si>
  <si>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</si>
  <si>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</si>
  <si>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</si>
  <si>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</si>
  <si>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</si>
  <si>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</si>
  <si>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</si>
  <si>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</si>
  <si>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</si>
  <si>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</si>
  <si>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</si>
  <si>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</si>
  <si>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</si>
  <si>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</si>
  <si>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</si>
  <si>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</si>
  <si>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</si>
  <si>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</si>
  <si>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</si>
  <si>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</si>
  <si>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</si>
  <si>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</si>
  <si>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</si>
  <si>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</si>
  <si>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</si>
  <si>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</si>
  <si>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</si>
  <si>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</si>
  <si>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</si>
  <si>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</si>
  <si>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</si>
  <si>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</si>
  <si>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</si>
  <si>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</si>
  <si>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</si>
  <si>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</si>
  <si>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</si>
  <si>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</si>
  <si>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</si>
  <si>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</si>
  <si>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</si>
  <si>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</si>
  <si>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</si>
  <si>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</si>
  <si>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</si>
  <si>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</si>
  <si>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</si>
  <si>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</si>
  <si>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</si>
  <si>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</si>
  <si>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</si>
  <si>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</si>
  <si>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</si>
  <si>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</si>
  <si>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</si>
  <si>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</si>
  <si>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</si>
  <si>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</si>
  <si>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</si>
  <si>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</si>
  <si>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</si>
  <si>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</si>
  <si>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</si>
  <si>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</si>
  <si>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</si>
  <si>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</si>
  <si>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</si>
  <si>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</si>
  <si>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</si>
  <si>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</si>
  <si>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</si>
  <si>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</si>
  <si>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</si>
  <si>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</si>
  <si>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</si>
  <si>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</si>
  <si>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</si>
  <si>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</si>
  <si>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</si>
  <si>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</si>
  <si>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</si>
  <si>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</si>
  <si>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</si>
  <si>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</si>
  <si>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</si>
  <si>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</si>
  <si>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</si>
  <si>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</si>
  <si>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</si>
  <si>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</si>
  <si>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</si>
  <si>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</si>
  <si>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</si>
  <si>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</si>
  <si>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</si>
  <si>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</si>
  <si>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</si>
  <si>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</si>
  <si>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</si>
  <si>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</si>
  <si>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</si>
  <si>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</si>
  <si>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</si>
  <si>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</si>
  <si>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</si>
  <si>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</si>
  <si>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</si>
  <si>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</si>
  <si>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</si>
  <si>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</si>
  <si>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</si>
  <si>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</si>
  <si>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</si>
  <si>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</si>
  <si>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</si>
  <si>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</si>
  <si>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</si>
  <si>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</si>
  <si>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</si>
  <si>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</si>
  <si>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</si>
  <si>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</si>
  <si>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</si>
  <si>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</si>
  <si>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</si>
  <si>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</si>
  <si>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</si>
  <si>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</si>
  <si>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</si>
  <si>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</si>
  <si>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</si>
  <si>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</si>
  <si>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</si>
  <si>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</si>
  <si>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</si>
  <si>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</si>
  <si>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</si>
  <si>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</si>
  <si>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</si>
  <si>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</si>
  <si>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</si>
  <si>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</si>
  <si>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</si>
  <si>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</si>
  <si>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</si>
  <si>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</si>
  <si>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</si>
  <si>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</si>
  <si>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</si>
  <si>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</si>
  <si>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</si>
  <si>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</si>
  <si>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</si>
  <si>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</si>
  <si>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</si>
  <si>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</si>
  <si>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</si>
  <si>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</si>
  <si>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</si>
  <si>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</si>
  <si>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</si>
  <si>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</si>
  <si>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</si>
  <si>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</si>
  <si>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</si>
  <si>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</si>
  <si>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</si>
  <si>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</si>
  <si>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</si>
  <si>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</si>
  <si>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</si>
  <si>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</si>
  <si>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</si>
  <si>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</si>
  <si>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</si>
  <si>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</si>
  <si>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</si>
  <si>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</si>
  <si>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</si>
  <si>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</si>
  <si>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</si>
  <si>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</si>
  <si>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</si>
  <si>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</si>
  <si>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</si>
  <si>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</si>
  <si>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</si>
  <si>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</si>
  <si>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</si>
  <si>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</si>
  <si>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</si>
  <si>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</si>
  <si>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</si>
  <si>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</si>
  <si>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</si>
  <si>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</si>
  <si>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</si>
  <si>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</si>
  <si>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</si>
  <si>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</si>
  <si>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</si>
  <si>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</si>
  <si>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</si>
  <si>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</si>
  <si>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</si>
  <si>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</si>
  <si>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</si>
  <si>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</si>
  <si>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</si>
  <si>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</si>
  <si>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</si>
  <si>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</si>
  <si>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</si>
  <si>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</si>
  <si>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</si>
  <si>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</si>
  <si>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</si>
  <si>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</si>
  <si>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</si>
  <si>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</si>
  <si>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</si>
  <si>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</si>
  <si>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</si>
  <si>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</si>
  <si>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</si>
  <si>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</si>
  <si>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</si>
  <si>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</si>
  <si>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</si>
  <si>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</si>
  <si>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</si>
  <si>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</si>
  <si>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</si>
  <si>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</si>
  <si>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</si>
  <si>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</si>
  <si>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</si>
  <si>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</si>
  <si>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</si>
  <si>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</si>
  <si>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</si>
  <si>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</si>
  <si>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</si>
  <si>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</si>
  <si>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</si>
  <si>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</si>
  <si>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</si>
  <si>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</si>
  <si>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</si>
  <si>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</si>
  <si>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</si>
  <si>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</si>
  <si>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</si>
  <si>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</si>
  <si>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</si>
  <si>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</si>
  <si>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</si>
  <si>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</si>
  <si>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</si>
  <si>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</si>
  <si>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</si>
  <si>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</si>
  <si>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</si>
  <si>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</si>
  <si>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</si>
  <si>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</si>
  <si>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</si>
  <si>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</si>
  <si>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</si>
  <si>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</si>
  <si>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</si>
  <si>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</si>
  <si>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</si>
  <si>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</si>
  <si>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</si>
  <si>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</si>
  <si>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</si>
  <si>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</si>
  <si>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</si>
  <si>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</si>
  <si>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</si>
  <si>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</si>
  <si>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</si>
  <si>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</si>
  <si>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</si>
  <si>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</si>
  <si>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</si>
  <si>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</si>
  <si>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</si>
  <si>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</si>
  <si>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</si>
  <si>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</si>
  <si>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</si>
  <si>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</si>
  <si>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</si>
  <si>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</si>
  <si>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</si>
  <si>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</si>
  <si>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</si>
  <si>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</si>
  <si>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</si>
  <si>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</si>
  <si>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</si>
  <si>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</si>
  <si>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</si>
  <si>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</si>
  <si>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</si>
  <si>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</si>
  <si>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</si>
  <si>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</si>
  <si>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</si>
  <si>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</si>
  <si>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</si>
  <si>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</si>
  <si>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</si>
  <si>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</si>
  <si>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</si>
  <si>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</si>
  <si>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</si>
  <si>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</si>
  <si>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</si>
  <si>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</si>
  <si>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</si>
  <si>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</si>
  <si>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</si>
  <si>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</si>
  <si>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</si>
  <si>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</si>
  <si>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</si>
  <si>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</si>
  <si>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</si>
  <si>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</si>
  <si>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</si>
  <si>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</si>
  <si>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</si>
  <si>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</si>
  <si>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</si>
  <si>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</si>
  <si>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</si>
  <si>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</si>
  <si>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</si>
  <si>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</si>
  <si>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</si>
  <si>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</si>
  <si>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</si>
  <si>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</si>
  <si>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</si>
  <si>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</si>
  <si>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</si>
  <si>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</si>
  <si>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</si>
  <si>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</si>
  <si>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</si>
  <si>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</si>
  <si>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</si>
  <si>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</si>
  <si>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</si>
  <si>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</si>
  <si>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</si>
  <si>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</si>
  <si>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</si>
  <si>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</si>
  <si>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</si>
  <si>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</si>
  <si>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</si>
  <si>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</si>
  <si>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</si>
  <si>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</si>
  <si>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</si>
  <si>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</si>
  <si>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</si>
  <si>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</si>
  <si>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</si>
  <si>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</si>
  <si>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</si>
  <si>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</si>
  <si>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</si>
  <si>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</si>
  <si>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</si>
  <si>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</si>
  <si>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</si>
  <si>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</si>
  <si>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</si>
  <si>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</si>
  <si>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</si>
  <si>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</si>
  <si>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</si>
  <si>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</si>
  <si>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</si>
  <si>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</si>
  <si>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</si>
  <si>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</si>
  <si>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</si>
  <si>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</si>
  <si>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</si>
  <si>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</si>
  <si>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</si>
  <si>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</si>
  <si>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</si>
  <si>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</si>
  <si>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</si>
  <si>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</si>
  <si>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</si>
  <si>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</si>
  <si>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</si>
  <si>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</si>
  <si>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</si>
  <si>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</si>
  <si>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</si>
  <si>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</si>
  <si>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</si>
  <si>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</si>
  <si>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</si>
  <si>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</si>
  <si>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</si>
  <si>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</si>
  <si>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</si>
  <si>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</si>
  <si>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</si>
  <si>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</si>
  <si>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</si>
  <si>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</si>
  <si>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</si>
  <si>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</si>
  <si>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</si>
  <si>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</si>
  <si>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</si>
  <si>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</si>
  <si>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</si>
  <si>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</si>
  <si>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</si>
  <si>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</si>
  <si>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</si>
  <si>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</si>
  <si>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</si>
  <si>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</si>
  <si>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</si>
  <si>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</si>
  <si>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</si>
  <si>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</si>
  <si>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</si>
  <si>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</si>
  <si>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</si>
  <si>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</si>
  <si>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</si>
  <si>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</si>
  <si>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</si>
  <si>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</si>
  <si>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</si>
  <si>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</si>
  <si>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</si>
  <si>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</si>
  <si>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</si>
  <si>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</si>
  <si>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</si>
  <si>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</si>
  <si>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</si>
  <si>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</si>
  <si>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</si>
  <si>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</si>
  <si>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</si>
  <si>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</si>
  <si>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</si>
  <si>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</si>
  <si>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</si>
  <si>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</si>
  <si>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</si>
  <si>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</si>
  <si>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</si>
  <si>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</si>
  <si>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</si>
  <si>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</si>
  <si>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</si>
  <si>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</si>
  <si>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</si>
  <si>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</si>
  <si>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</si>
  <si>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</si>
  <si>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</si>
  <si>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</si>
  <si>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</si>
  <si>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</si>
  <si>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</si>
  <si>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</si>
  <si>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</si>
  <si>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</si>
  <si>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</si>
  <si>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</si>
  <si>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</si>
  <si>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</si>
  <si>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</si>
  <si>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</si>
  <si>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</si>
  <si>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</si>
  <si>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</si>
  <si>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</si>
  <si>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</si>
  <si>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</si>
  <si>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</si>
  <si>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</si>
  <si>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</si>
  <si>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</si>
  <si>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</si>
  <si>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</si>
  <si>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</si>
  <si>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</si>
  <si>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</si>
  <si>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</si>
  <si>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</si>
  <si>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</si>
  <si>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</si>
  <si>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</si>
  <si>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</si>
  <si>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</si>
  <si>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</si>
  <si>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</si>
  <si>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</si>
  <si>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</si>
  <si>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</si>
  <si>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</si>
  <si>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</si>
  <si>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</si>
  <si>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</si>
  <si>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</si>
  <si>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</si>
  <si>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</si>
  <si>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</si>
  <si>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</si>
  <si>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</si>
  <si>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</si>
  <si>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</si>
  <si>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</si>
  <si>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</si>
  <si>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</si>
  <si>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</si>
  <si>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</si>
  <si>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</si>
  <si>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</si>
  <si>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</si>
  <si>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</si>
  <si>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</si>
  <si>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</si>
  <si>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</si>
  <si>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</si>
  <si>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</si>
  <si>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</si>
  <si>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</si>
  <si>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</si>
  <si>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</si>
  <si>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</si>
  <si>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</si>
  <si>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</si>
  <si>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</si>
  <si>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</si>
  <si>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</si>
  <si>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</si>
  <si>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</si>
  <si>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</si>
  <si>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</si>
  <si>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</si>
  <si>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</si>
  <si>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</si>
  <si>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</si>
  <si>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</si>
  <si>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</si>
  <si>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</si>
  <si>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</si>
  <si>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</si>
  <si>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</si>
  <si>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</si>
  <si>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</si>
  <si>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</si>
  <si>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</si>
  <si>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</si>
  <si>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</si>
  <si>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</si>
  <si>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</si>
  <si>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</si>
  <si>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</si>
  <si>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</si>
  <si>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</si>
  <si>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</si>
  <si>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</si>
  <si>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</si>
  <si>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</si>
  <si>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</si>
  <si>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</si>
  <si>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</si>
  <si>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</si>
  <si>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</si>
  <si>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</si>
  <si>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</si>
  <si>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</si>
  <si>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</si>
  <si>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</si>
  <si>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</si>
  <si>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</si>
  <si>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</si>
  <si>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</si>
  <si>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</si>
  <si>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</si>
  <si>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</si>
  <si>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</si>
  <si>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</si>
  <si>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</si>
  <si>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</si>
  <si>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</si>
  <si>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</si>
  <si>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</si>
  <si>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</si>
  <si>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</si>
  <si>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</si>
  <si>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</si>
  <si>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</si>
  <si>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</si>
  <si>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</si>
  <si>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</si>
  <si>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</si>
  <si>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</si>
  <si>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</si>
  <si>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</si>
  <si>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</si>
  <si>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</si>
  <si>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</si>
  <si>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</si>
  <si>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</si>
  <si>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</si>
  <si>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</si>
  <si>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</si>
  <si>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</si>
  <si>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</si>
  <si>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</si>
  <si>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</si>
  <si>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</si>
  <si>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</si>
  <si>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</si>
  <si>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</si>
  <si>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</si>
  <si>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</si>
  <si>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</si>
  <si>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</si>
  <si>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</si>
  <si>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</si>
  <si>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</si>
  <si>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</si>
  <si>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</si>
  <si>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</si>
  <si>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</si>
  <si>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</si>
  <si>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</si>
  <si>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</si>
  <si>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</si>
  <si>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</si>
  <si>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</si>
  <si>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</si>
  <si>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</si>
  <si>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</si>
  <si>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</si>
  <si>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</si>
  <si>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</si>
  <si>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</si>
  <si>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</si>
  <si>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</si>
  <si>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</si>
  <si>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</si>
  <si>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</si>
  <si>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</si>
  <si>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</si>
  <si>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</si>
  <si>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</si>
  <si>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</si>
  <si>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</si>
  <si>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</si>
  <si>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</si>
  <si>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</si>
  <si>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</si>
  <si>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</si>
  <si>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</si>
  <si>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</si>
  <si>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</si>
  <si>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</si>
  <si>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</si>
  <si>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</si>
  <si>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</si>
  <si>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</si>
  <si>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</si>
  <si>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</si>
  <si>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</si>
  <si>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</si>
  <si>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</si>
  <si>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</si>
  <si>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</si>
  <si>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</si>
  <si>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</si>
  <si>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</si>
  <si>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</si>
  <si>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</si>
  <si>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</si>
  <si>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</si>
  <si>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</si>
  <si>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</si>
  <si>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</si>
  <si>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</si>
  <si>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</si>
  <si>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</si>
  <si>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</si>
  <si>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</si>
  <si>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</si>
  <si>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</si>
  <si>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</si>
  <si>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</si>
  <si>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</si>
  <si>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</si>
  <si>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</si>
  <si>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</si>
  <si>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</si>
  <si>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</si>
  <si>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</si>
  <si>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</si>
  <si>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</si>
  <si>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</si>
  <si>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</si>
  <si>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</si>
  <si>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</si>
  <si>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</si>
  <si>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</si>
  <si>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</si>
  <si>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</si>
  <si>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</si>
  <si>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</si>
  <si>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</si>
  <si>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</si>
  <si>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</si>
  <si>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</si>
  <si>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</si>
  <si>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</si>
  <si>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</si>
  <si>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</si>
  <si>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</si>
  <si>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</si>
  <si>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</si>
  <si>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</si>
  <si>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</si>
  <si>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</si>
  <si>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</si>
  <si>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</si>
  <si>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</si>
  <si>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</si>
  <si>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</si>
  <si>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</si>
  <si>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</si>
  <si>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</si>
  <si>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</si>
  <si>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</si>
  <si>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</si>
  <si>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</si>
  <si>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</si>
  <si>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</si>
  <si>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</si>
  <si>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</si>
  <si>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</si>
  <si>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</si>
  <si>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</si>
  <si>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</si>
  <si>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</si>
  <si>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</si>
  <si>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</si>
  <si>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</si>
  <si>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</si>
  <si>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</si>
  <si>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</si>
  <si>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</si>
  <si>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</si>
  <si>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</si>
  <si>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</si>
  <si>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</si>
  <si>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</si>
  <si>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</si>
  <si>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</si>
  <si>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</si>
  <si>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</si>
  <si>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</si>
  <si>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</si>
  <si>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</si>
  <si>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</si>
  <si>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</si>
  <si>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</si>
  <si>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</si>
  <si>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</si>
  <si>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</si>
  <si>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</si>
  <si>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</si>
  <si>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</si>
  <si>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</si>
  <si>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</si>
  <si>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</si>
  <si>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</si>
  <si>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</si>
  <si>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</si>
  <si>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</si>
  <si>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</si>
  <si>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</si>
  <si>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</si>
  <si>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</si>
  <si>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</si>
  <si>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</si>
  <si>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</si>
  <si>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</si>
  <si>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</si>
  <si>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</si>
  <si>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</si>
  <si>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</si>
  <si>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</si>
  <si>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</si>
  <si>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</si>
  <si>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</si>
  <si>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</si>
  <si>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</si>
  <si>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</si>
  <si>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</si>
  <si>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</si>
  <si>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</si>
  <si>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</si>
  <si>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</si>
  <si>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</si>
  <si>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</si>
  <si>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</si>
  <si>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</si>
  <si>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</si>
  <si>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</si>
  <si>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</si>
  <si>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</si>
  <si>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</si>
  <si>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</si>
  <si>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</si>
  <si>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</si>
  <si>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</si>
  <si>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</si>
  <si>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</si>
  <si>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</si>
  <si>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</si>
  <si>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</si>
  <si>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</si>
  <si>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</si>
  <si>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</si>
  <si>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</si>
  <si>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</si>
  <si>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</si>
  <si>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</si>
  <si>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</si>
  <si>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</si>
  <si>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</si>
  <si>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</si>
  <si>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</si>
  <si>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</si>
  <si>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</si>
  <si>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</si>
  <si>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</si>
  <si>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</si>
  <si>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</si>
  <si>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</si>
  <si>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</si>
  <si>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</si>
  <si>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</si>
  <si>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</si>
  <si>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</si>
  <si>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</si>
  <si>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</si>
  <si>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</si>
  <si>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</si>
  <si>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</si>
  <si>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</si>
  <si>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</si>
  <si>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</si>
  <si>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</si>
  <si>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</si>
  <si>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</si>
  <si>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</si>
  <si>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</si>
  <si>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</si>
  <si>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</si>
  <si>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</si>
  <si>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</si>
  <si>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</si>
  <si>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</si>
  <si>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</si>
  <si>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</si>
  <si>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</si>
  <si>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</si>
  <si>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</si>
  <si>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</si>
  <si>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</si>
  <si>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</si>
  <si>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</si>
  <si>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</si>
  <si>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</si>
  <si>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</si>
  <si>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</si>
  <si>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</si>
  <si>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</si>
  <si>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</si>
  <si>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</si>
  <si>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</si>
  <si>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</si>
  <si>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</si>
  <si>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</si>
  <si>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</si>
  <si>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</si>
  <si>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</si>
  <si>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</si>
  <si>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</si>
  <si>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</si>
  <si>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</si>
  <si>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</si>
  <si>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</si>
  <si>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</si>
  <si>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</si>
  <si>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</si>
  <si>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</si>
  <si>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</si>
  <si>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</si>
  <si>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</si>
  <si>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</si>
  <si>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</si>
  <si>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</si>
  <si>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</si>
  <si>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</si>
  <si>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</si>
  <si>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</si>
  <si>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</si>
  <si>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</si>
  <si>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</si>
  <si>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</si>
  <si>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</si>
  <si>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</si>
  <si>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</si>
  <si>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</si>
  <si>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</si>
  <si>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</si>
  <si>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</si>
  <si>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</si>
  <si>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</si>
  <si>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</si>
  <si>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</si>
  <si>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</si>
  <si>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</si>
  <si>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</si>
  <si>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</si>
  <si>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</si>
  <si>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</si>
  <si>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</si>
  <si>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</si>
  <si>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</si>
  <si>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</si>
  <si>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</si>
  <si>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</si>
  <si>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</si>
  <si>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</si>
  <si>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</si>
  <si>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</si>
  <si>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</si>
  <si>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</si>
  <si>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</si>
  <si>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</si>
  <si>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</si>
  <si>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</si>
  <si>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</si>
  <si>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</si>
  <si>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</si>
  <si>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</si>
  <si>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</si>
  <si>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</si>
  <si>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</si>
  <si>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</si>
  <si>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</si>
  <si>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</si>
  <si>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</si>
  <si>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</si>
  <si>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</si>
  <si>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</si>
  <si>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</si>
  <si>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</si>
  <si>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</si>
  <si>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</si>
  <si>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</si>
  <si>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</si>
  <si>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</si>
  <si>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</si>
  <si>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</si>
  <si>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</si>
  <si>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</si>
  <si>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</si>
  <si>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</si>
  <si>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</si>
  <si>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</si>
  <si>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</si>
  <si>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</si>
  <si>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</si>
  <si>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</si>
  <si>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</si>
  <si>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</si>
  <si>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</si>
  <si>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</si>
  <si>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</si>
  <si>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</si>
  <si>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</si>
  <si>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</si>
  <si>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</si>
  <si>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</si>
  <si>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</si>
  <si>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</si>
  <si>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</si>
  <si>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</si>
  <si>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</si>
  <si>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</si>
  <si>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</si>
  <si>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</si>
  <si>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</si>
  <si>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</si>
  <si>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</si>
  <si>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</si>
  <si>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</si>
  <si>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</si>
  <si>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</si>
  <si>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</si>
  <si>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</si>
  <si>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</si>
  <si>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</si>
  <si>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</si>
  <si>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</si>
  <si>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</si>
  <si>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</si>
  <si>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</si>
  <si>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</si>
  <si>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</si>
  <si>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</si>
  <si>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</si>
  <si>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</si>
  <si>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</si>
  <si>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</si>
  <si>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</si>
  <si>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</si>
  <si>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</si>
  <si>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</si>
  <si>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</si>
  <si>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</si>
  <si>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</si>
  <si>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</si>
  <si>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</si>
  <si>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</si>
  <si>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</si>
  <si>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</si>
  <si>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</si>
  <si>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</si>
  <si>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</si>
  <si>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</si>
  <si>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</si>
  <si>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</si>
  <si>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</si>
  <si>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</si>
  <si>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</si>
  <si>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</si>
  <si>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</si>
  <si>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</si>
  <si>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</si>
  <si>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</si>
  <si>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</si>
  <si>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</si>
  <si>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</si>
  <si>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</si>
  <si>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</si>
  <si>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</si>
  <si>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</si>
  <si>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</si>
  <si>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</si>
  <si>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</si>
  <si>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</si>
  <si>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</si>
  <si>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</si>
  <si>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</si>
  <si>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</si>
  <si>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</si>
  <si>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</si>
  <si>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</si>
  <si>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</si>
  <si>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</si>
  <si>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</si>
  <si>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</si>
  <si>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</si>
  <si>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</si>
  <si>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</si>
  <si>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</si>
  <si>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</si>
  <si>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</si>
  <si>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</si>
  <si>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</si>
  <si>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</si>
  <si>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</si>
  <si>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</si>
  <si>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</si>
  <si>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</si>
  <si>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</si>
  <si>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</si>
  <si>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</si>
  <si>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</si>
  <si>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</si>
  <si>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</si>
  <si>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</si>
  <si>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</si>
  <si>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</si>
  <si>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</si>
  <si>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</si>
  <si>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</si>
  <si>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</si>
  <si>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</si>
  <si>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</si>
  <si>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</si>
  <si>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</si>
  <si>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</si>
  <si>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</si>
  <si>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</si>
  <si>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</si>
  <si>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</si>
  <si>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</si>
  <si>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</si>
  <si>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</si>
  <si>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</si>
  <si>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</si>
  <si>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</si>
  <si>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</si>
  <si>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</si>
  <si>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</si>
  <si>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</si>
  <si>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</si>
  <si>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</si>
  <si>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</si>
  <si>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</si>
  <si>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</si>
  <si>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</si>
  <si>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</si>
  <si>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</si>
  <si>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</si>
  <si>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</si>
  <si>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</si>
  <si>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</si>
  <si>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</si>
  <si>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</si>
  <si>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</si>
  <si>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</si>
  <si>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</si>
  <si>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</si>
  <si>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</si>
  <si>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</si>
  <si>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</si>
  <si>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</si>
  <si>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</si>
  <si>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</si>
  <si>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</si>
  <si>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</si>
  <si>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</si>
  <si>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</si>
  <si>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</si>
  <si>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</si>
  <si>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</si>
  <si>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</si>
  <si>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</si>
  <si>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</si>
  <si>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</si>
  <si>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</si>
  <si>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</si>
  <si>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</si>
  <si>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</si>
  <si>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</si>
  <si>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</si>
  <si>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</si>
  <si>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</si>
  <si>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</si>
  <si>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</si>
  <si>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</si>
  <si>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</si>
  <si>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</si>
  <si>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</si>
  <si>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</si>
  <si>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</si>
  <si>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</si>
  <si>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</si>
  <si>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</si>
  <si>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</si>
  <si>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</si>
  <si>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</si>
  <si>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</si>
  <si>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</si>
  <si>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</si>
  <si>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</si>
  <si>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</si>
  <si>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</si>
  <si>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</si>
  <si>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</si>
  <si>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</si>
  <si>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</si>
  <si>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</si>
  <si>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</si>
  <si>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</si>
  <si>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</si>
  <si>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</si>
  <si>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</si>
  <si>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</si>
  <si>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</si>
  <si>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</si>
  <si>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</si>
  <si>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</si>
  <si>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</si>
  <si>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</si>
  <si>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</si>
  <si>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</si>
  <si>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</si>
  <si>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</si>
  <si>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</si>
  <si>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</si>
  <si>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</si>
  <si>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</si>
  <si>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</si>
  <si>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</si>
  <si>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</si>
  <si>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</si>
  <si>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</si>
  <si>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</si>
  <si>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</si>
  <si>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</si>
  <si>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</si>
  <si>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</si>
  <si>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</si>
  <si>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</si>
  <si>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</si>
  <si>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</si>
  <si>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</si>
  <si>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</si>
  <si>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</si>
  <si>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</si>
  <si>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</si>
  <si>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</si>
  <si>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</si>
  <si>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</si>
  <si>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</si>
  <si>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</si>
  <si>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</si>
  <si>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</si>
  <si>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</si>
  <si>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</si>
  <si>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</si>
  <si>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</si>
  <si>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</si>
  <si>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</si>
  <si>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</si>
  <si>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</si>
  <si>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</si>
  <si>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</si>
  <si>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</si>
  <si>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</si>
  <si>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</si>
  <si>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</si>
  <si>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</si>
  <si>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</si>
  <si>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</si>
  <si>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</si>
  <si>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</si>
  <si>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</si>
  <si>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</si>
  <si>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</si>
  <si>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</si>
  <si>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</si>
  <si>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</si>
  <si>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</si>
  <si>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</si>
  <si>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</si>
  <si>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</si>
  <si>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</si>
  <si>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</si>
  <si>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</si>
  <si>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</si>
  <si>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</si>
  <si>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</si>
  <si>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</si>
  <si>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</si>
  <si>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</si>
  <si>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</si>
  <si>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</si>
  <si>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</si>
  <si>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</si>
  <si>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</si>
  <si>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</si>
  <si>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</si>
  <si>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</si>
  <si>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</si>
  <si>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</si>
  <si>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</si>
  <si>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</si>
  <si>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</si>
  <si>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</si>
  <si>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</si>
  <si>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</si>
  <si>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</si>
  <si>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</si>
  <si>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</si>
  <si>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</si>
  <si>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</si>
  <si>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</si>
  <si>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</si>
  <si>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</si>
  <si>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</si>
  <si>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</si>
  <si>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</si>
  <si>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</si>
  <si>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</si>
  <si>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</si>
  <si>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</si>
  <si>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</si>
  <si>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</si>
  <si>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</si>
  <si>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</si>
  <si>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</si>
  <si>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</si>
  <si>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</si>
  <si>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</si>
  <si>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</si>
  <si>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</si>
  <si>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</si>
  <si>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</si>
  <si>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</si>
  <si>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</si>
  <si>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</si>
  <si>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</si>
  <si>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</si>
  <si>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</si>
  <si>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</si>
  <si>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</si>
  <si>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</si>
  <si>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</si>
  <si>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</si>
  <si>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</si>
  <si>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</si>
  <si>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</si>
  <si>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</si>
  <si>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</si>
  <si>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</si>
  <si>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</si>
  <si>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</si>
  <si>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</si>
  <si>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</si>
  <si>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</si>
  <si>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</si>
  <si>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</si>
  <si>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</si>
  <si>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</si>
  <si>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</si>
  <si>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</si>
  <si>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</si>
  <si>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</si>
  <si>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</si>
  <si>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</si>
  <si>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</si>
  <si>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</si>
  <si>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</si>
  <si>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</si>
  <si>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</si>
  <si>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</si>
  <si>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</si>
  <si>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</si>
  <si>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</si>
  <si>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</si>
  <si>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</si>
  <si>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</si>
  <si>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</si>
  <si>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</si>
  <si>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</si>
  <si>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</si>
  <si>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</si>
  <si>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</si>
  <si>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</si>
  <si>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</si>
  <si>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</si>
  <si>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</si>
  <si>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</si>
  <si>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</si>
  <si>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</si>
  <si>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</si>
  <si>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</si>
  <si>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</si>
  <si>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</si>
  <si>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</si>
  <si>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</si>
  <si>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</si>
  <si>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</si>
  <si>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</si>
  <si>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</si>
  <si>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</si>
  <si>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</si>
  <si>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</si>
  <si>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</si>
  <si>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</si>
  <si>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</si>
  <si>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</si>
  <si>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</si>
  <si>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</si>
  <si>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</si>
  <si>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</si>
  <si>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</si>
  <si>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</si>
  <si>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</si>
  <si>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</si>
  <si>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</si>
  <si>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</si>
  <si>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</si>
  <si>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</si>
  <si>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</si>
  <si>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</si>
  <si>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</si>
  <si>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</si>
  <si>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</si>
  <si>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</si>
  <si>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</si>
  <si>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</si>
  <si>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</si>
  <si>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</si>
  <si>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</si>
  <si>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</si>
  <si>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</si>
  <si>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</si>
  <si>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</si>
  <si>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</si>
  <si>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</si>
  <si>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</si>
  <si>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</si>
  <si>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</si>
  <si>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</si>
  <si>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</si>
  <si>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</si>
  <si>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</si>
  <si>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</si>
  <si>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</si>
  <si>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</si>
  <si>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</si>
  <si>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</si>
  <si>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</si>
  <si>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</si>
  <si>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</si>
  <si>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</si>
  <si>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</si>
  <si>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</si>
  <si>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</si>
  <si>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</si>
  <si>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</si>
  <si>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</si>
  <si>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</si>
  <si>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</si>
  <si>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</si>
  <si>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</si>
  <si>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</si>
  <si>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</si>
  <si>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</si>
  <si>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</si>
  <si>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</si>
  <si>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</si>
  <si>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</si>
  <si>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</si>
  <si>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</si>
  <si>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</si>
  <si>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</si>
  <si>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</si>
  <si>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</si>
  <si>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</si>
  <si>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</si>
  <si>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</si>
  <si>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</si>
  <si>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</si>
  <si>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</si>
  <si>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</si>
  <si>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</si>
  <si>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</si>
  <si>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</si>
  <si>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</si>
  <si>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</si>
  <si>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</si>
  <si>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</si>
  <si>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</si>
  <si>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</si>
  <si>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</si>
  <si>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</si>
  <si>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</si>
  <si>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</si>
  <si>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</si>
  <si>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</si>
  <si>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</si>
  <si>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</si>
  <si>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</si>
  <si>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</si>
  <si>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</si>
  <si>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</si>
  <si>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</si>
  <si>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</si>
  <si>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</si>
  <si>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</si>
  <si>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</si>
  <si>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</si>
  <si>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</si>
  <si>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</si>
  <si>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</si>
  <si>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</si>
  <si>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</si>
  <si>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</si>
  <si>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</si>
  <si>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</si>
  <si>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</si>
  <si>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</si>
  <si>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</si>
  <si>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</si>
  <si>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</si>
  <si>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</si>
  <si>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</si>
  <si>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</si>
  <si>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</si>
  <si>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</si>
  <si>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</si>
  <si>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</si>
  <si>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</si>
  <si>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</si>
  <si>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</si>
  <si>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</si>
  <si>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</si>
  <si>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</si>
  <si>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</si>
  <si>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</si>
  <si>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</si>
  <si>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</si>
  <si>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</si>
  <si>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</si>
  <si>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</si>
  <si>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</si>
  <si>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</si>
  <si>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</si>
  <si>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</si>
  <si>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</si>
  <si>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</si>
  <si>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</si>
  <si>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</si>
  <si>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</si>
  <si>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</si>
  <si>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</si>
  <si>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</si>
  <si>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</si>
  <si>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</si>
  <si>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</si>
  <si>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</si>
  <si>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</si>
  <si>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</si>
  <si>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</si>
  <si>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</si>
  <si>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</si>
  <si>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</si>
  <si>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</si>
  <si>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</si>
  <si>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</si>
  <si>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</si>
  <si>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</si>
  <si>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</si>
  <si>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</si>
  <si>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</si>
  <si>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</si>
  <si>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</si>
  <si>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</si>
  <si>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</si>
  <si>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</si>
  <si>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</si>
  <si>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</si>
  <si>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</si>
  <si>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</si>
  <si>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</si>
  <si>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</si>
  <si>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</si>
  <si>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</si>
  <si>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</si>
  <si>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</si>
  <si>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</si>
  <si>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</si>
  <si>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</si>
  <si>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</si>
  <si>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</si>
  <si>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</si>
  <si>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</si>
  <si>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</si>
  <si>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</si>
  <si>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</si>
  <si>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</si>
  <si>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</si>
  <si>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</si>
  <si>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</si>
  <si>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</si>
  <si>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</si>
  <si>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</si>
  <si>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</si>
  <si>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</si>
  <si>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</si>
  <si>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</si>
  <si>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</si>
  <si>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</si>
  <si>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</si>
  <si>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</si>
  <si>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</si>
  <si>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</si>
  <si>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</si>
  <si>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</si>
  <si>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</si>
  <si>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</si>
  <si>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</si>
  <si>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</si>
  <si>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</si>
  <si>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</si>
  <si>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</si>
  <si>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</si>
  <si>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</si>
  <si>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</si>
  <si>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</si>
  <si>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</si>
  <si>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</si>
  <si>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</si>
  <si>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</si>
  <si>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</si>
  <si>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</si>
  <si>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</si>
  <si>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</si>
  <si>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</si>
  <si>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</si>
  <si>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</si>
  <si>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</si>
  <si>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</si>
  <si>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</si>
  <si>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</si>
  <si>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</si>
  <si>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</si>
  <si>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</si>
  <si>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</si>
  <si>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</si>
  <si>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</si>
  <si>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</si>
  <si>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</si>
  <si>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</si>
  <si>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</si>
  <si>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</si>
  <si>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</si>
  <si>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</si>
  <si>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</si>
  <si>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</si>
  <si>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</si>
  <si>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</si>
  <si>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</si>
  <si>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</si>
  <si>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</si>
  <si>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</si>
  <si>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</si>
  <si>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</si>
  <si>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</si>
  <si>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</si>
  <si>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</si>
  <si>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</si>
  <si>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</si>
  <si>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</si>
  <si>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</si>
  <si>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</si>
  <si>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</si>
  <si>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</si>
  <si>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</si>
  <si>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</si>
  <si>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</si>
  <si>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</si>
  <si>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</si>
  <si>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</si>
  <si>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</si>
  <si>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</si>
  <si>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</si>
  <si>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</si>
  <si>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</si>
  <si>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</si>
  <si>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</si>
  <si>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</si>
  <si>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</si>
  <si>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</si>
  <si>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</si>
  <si>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</si>
  <si>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</si>
  <si>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</si>
  <si>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</si>
  <si>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</si>
  <si>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</si>
  <si>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</si>
  <si>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</si>
  <si>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</si>
  <si>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</si>
  <si>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</si>
  <si>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</si>
  <si>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</si>
  <si>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</si>
  <si>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</si>
  <si>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</si>
  <si>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</si>
  <si>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</si>
  <si>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</si>
  <si>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</si>
  <si>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</si>
  <si>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</si>
  <si>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</si>
  <si>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</si>
  <si>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</si>
  <si>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</si>
  <si>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</si>
  <si>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</si>
  <si>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</si>
  <si>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</si>
  <si>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</si>
  <si>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</si>
  <si>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</si>
  <si>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</si>
  <si>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</si>
  <si>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</si>
  <si>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</si>
  <si>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</si>
  <si>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</si>
  <si>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</si>
  <si>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</si>
  <si>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</si>
  <si>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</si>
  <si>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</si>
  <si>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</si>
  <si>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</si>
  <si>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</si>
  <si>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</si>
  <si>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</si>
  <si>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</si>
  <si>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</si>
  <si>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</si>
  <si>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</si>
  <si>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</si>
  <si>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</si>
  <si>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</si>
  <si>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</si>
  <si>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</si>
  <si>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</si>
  <si>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</si>
  <si>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</si>
  <si>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</si>
  <si>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</si>
  <si>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</si>
  <si>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</si>
  <si>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</si>
  <si>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</si>
  <si>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</si>
  <si>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</si>
  <si>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</si>
  <si>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</si>
  <si>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</si>
  <si>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</si>
  <si>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</si>
  <si>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</si>
  <si>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</si>
  <si>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</si>
  <si>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</si>
  <si>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</si>
  <si>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</si>
  <si>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</si>
  <si>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</si>
  <si>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</si>
  <si>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</si>
  <si>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</si>
  <si>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</si>
  <si>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</si>
  <si>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</si>
  <si>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</si>
  <si>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</si>
  <si>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</si>
  <si>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</si>
  <si>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</si>
  <si>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</si>
  <si>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</si>
  <si>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</si>
  <si>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</si>
  <si>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</si>
  <si>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</si>
  <si>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</si>
  <si>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</si>
  <si>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</si>
  <si>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</si>
  <si>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</si>
  <si>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</si>
  <si>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</si>
  <si>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</si>
  <si>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</si>
  <si>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</si>
  <si>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</si>
  <si>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</si>
  <si>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</si>
  <si>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</si>
  <si>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</si>
  <si>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</si>
  <si>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</si>
  <si>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</si>
  <si>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</si>
  <si>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</si>
  <si>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</si>
  <si>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</si>
  <si>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</si>
  <si>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</si>
  <si>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</si>
  <si>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</si>
  <si>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</si>
  <si>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</si>
  <si>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</si>
  <si>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</si>
  <si>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</si>
  <si>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</si>
  <si>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</si>
  <si>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</si>
  <si>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</si>
  <si>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</si>
  <si>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</si>
  <si>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</si>
  <si>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</si>
  <si>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</si>
  <si>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</si>
  <si>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</si>
  <si>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</si>
  <si>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</si>
  <si>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</si>
  <si>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</si>
  <si>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</si>
  <si>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</si>
  <si>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</si>
  <si>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</si>
  <si>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</si>
  <si>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</si>
  <si>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</si>
  <si>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</si>
  <si>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</si>
  <si>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</si>
  <si>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</si>
  <si>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</si>
  <si>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</si>
  <si>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</si>
  <si>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</si>
  <si>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</si>
  <si>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</si>
  <si>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</si>
  <si>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</si>
  <si>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</si>
  <si>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</si>
  <si>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</si>
  <si>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</si>
  <si>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</si>
  <si>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</si>
  <si>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</si>
  <si>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</si>
  <si>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</si>
  <si>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</si>
  <si>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</si>
  <si>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</si>
  <si>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</si>
  <si>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</si>
  <si>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</si>
  <si>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</si>
  <si>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</si>
  <si>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</si>
  <si>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</si>
  <si>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</si>
  <si>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</si>
  <si>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</si>
  <si>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</si>
  <si>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</si>
  <si>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</si>
  <si>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</si>
  <si>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</si>
  <si>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</si>
  <si>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</si>
  <si>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</si>
  <si>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</si>
  <si>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</si>
  <si>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</si>
  <si>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</si>
  <si>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</si>
  <si>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</si>
  <si>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</si>
  <si>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</si>
  <si>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</si>
  <si>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</si>
  <si>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</si>
  <si>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</si>
  <si>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</si>
  <si>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</si>
  <si>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</si>
  <si>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</si>
  <si>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</si>
  <si>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</si>
  <si>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</si>
  <si>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</si>
  <si>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</si>
  <si>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</si>
  <si>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</si>
  <si>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</si>
  <si>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</si>
  <si>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</si>
  <si>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</si>
  <si>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</si>
  <si>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</si>
  <si>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</si>
  <si>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</si>
  <si>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</si>
  <si>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</si>
  <si>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</si>
  <si>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</si>
  <si>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</si>
  <si>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</si>
  <si>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</si>
  <si>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</si>
  <si>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</si>
  <si>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</si>
  <si>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</si>
  <si>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</si>
  <si>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</si>
  <si>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</si>
  <si>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</si>
  <si>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</si>
  <si>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</si>
  <si>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</si>
  <si>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</si>
  <si>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</si>
  <si>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</si>
  <si>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</si>
  <si>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</si>
  <si>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</si>
  <si>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</si>
  <si>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</si>
  <si>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</si>
  <si>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</si>
  <si>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</si>
  <si>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</si>
  <si>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</si>
  <si>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</si>
  <si>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</si>
  <si>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</si>
  <si>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</si>
  <si>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</si>
  <si>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</si>
  <si>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</si>
  <si>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</si>
  <si>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</si>
  <si>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</si>
  <si>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</si>
  <si>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</si>
  <si>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</si>
  <si>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</si>
  <si>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</si>
  <si>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</si>
  <si>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</si>
  <si>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</si>
  <si>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</si>
  <si>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</si>
  <si>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</si>
  <si>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</si>
  <si>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</si>
  <si>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</si>
  <si>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</si>
  <si>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</si>
  <si>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</si>
  <si>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</si>
  <si>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</si>
  <si>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</si>
  <si>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</si>
  <si>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</si>
  <si>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</si>
  <si>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</si>
  <si>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</si>
  <si>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</si>
  <si>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</si>
  <si>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</si>
  <si>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</si>
  <si>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</si>
  <si>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</si>
  <si>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</si>
  <si>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</si>
  <si>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</si>
  <si>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</si>
  <si>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</si>
  <si>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</si>
  <si>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</si>
  <si>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</si>
  <si>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</si>
  <si>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</si>
  <si>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</si>
  <si>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</si>
  <si>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</si>
  <si>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</si>
  <si>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</si>
  <si>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</si>
  <si>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</si>
  <si>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</si>
  <si>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</si>
  <si>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</si>
  <si>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</si>
  <si>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</si>
  <si>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</si>
  <si>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</si>
  <si>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</si>
  <si>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</si>
  <si>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</si>
  <si>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</si>
  <si>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</si>
  <si>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</si>
  <si>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</si>
  <si>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</si>
  <si>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</si>
  <si>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</si>
  <si>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</si>
  <si>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</si>
  <si>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</si>
  <si>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</si>
  <si>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</si>
  <si>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</si>
  <si>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</si>
  <si>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</si>
  <si>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</si>
  <si>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</si>
  <si>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</si>
  <si>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</si>
  <si>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</si>
  <si>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</si>
  <si>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</si>
  <si>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</si>
  <si>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</si>
  <si>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</si>
  <si>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</si>
  <si>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</si>
  <si>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</si>
  <si>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</si>
  <si>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</si>
  <si>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</si>
  <si>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</si>
  <si>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</si>
  <si>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</si>
  <si>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</si>
  <si>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</si>
  <si>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</si>
  <si>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</si>
  <si>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</si>
  <si>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</si>
  <si>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</si>
  <si>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</si>
  <si>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</si>
  <si>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</si>
  <si>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</si>
  <si>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</si>
  <si>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</si>
  <si>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</si>
  <si>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</si>
  <si>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</si>
  <si>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</si>
  <si>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</si>
  <si>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</si>
  <si>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</si>
  <si>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</si>
  <si>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</si>
  <si>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</si>
  <si>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</si>
  <si>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</si>
  <si>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</si>
  <si>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</si>
  <si>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</si>
  <si>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</si>
  <si>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</si>
  <si>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</si>
  <si>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</si>
  <si>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</si>
  <si>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</si>
  <si>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</si>
  <si>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</si>
  <si>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</si>
  <si>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</si>
  <si>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</si>
  <si>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</si>
  <si>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</si>
  <si>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</si>
  <si>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</si>
  <si>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</si>
  <si>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</si>
  <si>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</si>
  <si>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</si>
  <si>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</si>
  <si>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</si>
  <si>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</si>
  <si>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</si>
  <si>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</si>
  <si>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</si>
  <si>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</si>
  <si>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</si>
  <si>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</si>
  <si>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</si>
  <si>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</si>
  <si>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</si>
  <si>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</si>
  <si>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</si>
  <si>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</si>
  <si>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</si>
  <si>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</si>
  <si>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</si>
  <si>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</si>
  <si>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</si>
  <si>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</si>
  <si>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</si>
  <si>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</si>
  <si>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</si>
  <si>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</si>
  <si>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</si>
  <si>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</si>
  <si>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</si>
  <si>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</si>
  <si>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</si>
  <si>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</si>
  <si>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</si>
  <si>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</si>
  <si>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</si>
  <si>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</si>
  <si>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</si>
  <si>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</si>
  <si>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</si>
  <si>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</si>
  <si>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</si>
  <si>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</si>
  <si>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</si>
  <si>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</si>
  <si>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</si>
  <si>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</si>
  <si>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</si>
  <si>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</si>
  <si>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</si>
  <si>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</si>
  <si>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</si>
  <si>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</si>
  <si>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</si>
  <si>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</si>
  <si>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</si>
  <si>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</si>
  <si>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</si>
  <si>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</si>
  <si>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</si>
  <si>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</si>
  <si>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</si>
  <si>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</si>
  <si>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</si>
  <si>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</si>
  <si>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</si>
  <si>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</si>
  <si>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</si>
  <si>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</si>
  <si>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</si>
  <si>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</si>
  <si>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</si>
  <si>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</si>
  <si>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</si>
  <si>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</si>
  <si>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</si>
  <si>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</si>
  <si>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</si>
  <si>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</si>
  <si>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</si>
  <si>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</si>
  <si>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</si>
  <si>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</si>
  <si>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</si>
  <si>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</si>
  <si>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</si>
  <si>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</si>
  <si>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</si>
  <si>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</si>
  <si>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</si>
  <si>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</si>
  <si>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</si>
  <si>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</si>
  <si>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</si>
  <si>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</si>
  <si>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</si>
  <si>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</si>
  <si>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</si>
  <si>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</si>
  <si>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</si>
  <si>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</si>
  <si>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</si>
  <si>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</si>
  <si>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</si>
  <si>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</si>
  <si>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</si>
  <si>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</si>
  <si>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</si>
  <si>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</si>
  <si>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</si>
  <si>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</si>
  <si>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</si>
  <si>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</si>
  <si>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</si>
  <si>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</si>
  <si>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</si>
  <si>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</si>
  <si>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</si>
  <si>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</si>
  <si>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</si>
  <si>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</si>
  <si>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</si>
  <si>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</si>
  <si>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</si>
  <si>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</si>
  <si>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</si>
  <si>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</si>
  <si>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</si>
  <si>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</si>
  <si>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</si>
  <si>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</si>
  <si>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</si>
  <si>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</si>
  <si>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</si>
  <si>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</si>
  <si>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</si>
  <si>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</si>
  <si>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</si>
  <si>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</si>
  <si>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</si>
  <si>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</si>
  <si>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</si>
  <si>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</si>
  <si>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</si>
  <si>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</si>
  <si>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</si>
  <si>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</si>
  <si>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</si>
  <si>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</si>
  <si>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</si>
  <si>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</si>
  <si>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</si>
  <si>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</si>
  <si>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</si>
  <si>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</si>
  <si>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</si>
  <si>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</si>
  <si>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</si>
  <si>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</si>
  <si>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</si>
  <si>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</si>
  <si>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</si>
  <si>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</si>
  <si>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</si>
  <si>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</si>
  <si>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</si>
  <si>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</si>
  <si>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</si>
  <si>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</si>
  <si>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</si>
  <si>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</si>
  <si>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</si>
  <si>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</si>
  <si>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</si>
  <si>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</si>
  <si>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</si>
  <si>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</si>
  <si>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</si>
  <si>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</si>
  <si>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</si>
  <si>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</si>
  <si>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</si>
  <si>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</si>
  <si>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</si>
  <si>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</si>
  <si>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</si>
  <si>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</si>
  <si>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</si>
  <si>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</si>
  <si>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</si>
  <si>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</si>
  <si>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</si>
  <si>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</si>
  <si>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</si>
  <si>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</si>
  <si>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</si>
  <si>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</si>
  <si>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</si>
  <si>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</si>
  <si>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</si>
  <si>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</si>
  <si>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</si>
  <si>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</si>
  <si>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</si>
  <si>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</si>
  <si>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</si>
  <si>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</si>
  <si>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</si>
  <si>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</si>
  <si>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</si>
  <si>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</si>
  <si>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</si>
  <si>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</si>
  <si>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</si>
  <si>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</si>
  <si>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</si>
  <si>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</si>
  <si>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</si>
  <si>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</si>
  <si>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</si>
  <si>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</si>
  <si>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</si>
  <si>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</si>
  <si>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</si>
  <si>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</si>
  <si>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</si>
  <si>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</si>
  <si>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</si>
  <si>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</si>
  <si>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</si>
  <si>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</si>
  <si>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</si>
  <si>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</si>
  <si>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</si>
  <si>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</si>
  <si>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</si>
  <si>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</si>
  <si>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</si>
  <si>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</si>
  <si>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</si>
  <si>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</si>
  <si>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</si>
  <si>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</si>
  <si>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</si>
  <si>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</si>
  <si>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</si>
  <si>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</si>
  <si>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</si>
  <si>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</si>
  <si>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</si>
  <si>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</si>
  <si>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</si>
  <si>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</si>
  <si>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</si>
  <si>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</si>
  <si>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</si>
  <si>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</si>
  <si>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</si>
  <si>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</si>
  <si>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</si>
  <si>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</si>
  <si>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</si>
  <si>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</si>
  <si>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</si>
  <si>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</si>
  <si>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</si>
  <si>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</si>
  <si>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</si>
  <si>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</si>
  <si>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</si>
  <si>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</si>
  <si>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</si>
  <si>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</si>
  <si>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</si>
  <si>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</si>
  <si>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</si>
  <si>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</si>
  <si>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</si>
  <si>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</si>
  <si>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</si>
  <si>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</si>
  <si>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</si>
  <si>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</si>
  <si>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</si>
  <si>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</si>
  <si>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</si>
  <si>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</si>
  <si>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</si>
  <si>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</si>
  <si>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</si>
  <si>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</si>
  <si>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</si>
  <si>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</si>
  <si>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</si>
  <si>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</si>
  <si>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</si>
  <si>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</si>
  <si>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</si>
  <si>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</si>
  <si>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</si>
  <si>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</si>
  <si>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</si>
  <si>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</si>
  <si>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</si>
  <si>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</si>
  <si>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</si>
  <si>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</si>
  <si>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</si>
  <si>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</si>
  <si>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</si>
  <si>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</si>
  <si>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</si>
  <si>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</si>
  <si>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</si>
  <si>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</si>
  <si>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</si>
  <si>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</si>
  <si>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</si>
  <si>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</si>
  <si>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</si>
  <si>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</si>
  <si>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</si>
  <si>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</si>
  <si>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</si>
  <si>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</si>
  <si>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</si>
  <si>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</si>
  <si>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</si>
  <si>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</si>
  <si>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</si>
  <si>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</si>
  <si>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</si>
  <si>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</si>
  <si>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</si>
  <si>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</si>
  <si>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</si>
  <si>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</si>
  <si>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</si>
  <si>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</si>
  <si>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</si>
  <si>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</si>
  <si>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</si>
  <si>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</si>
  <si>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</si>
  <si>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</si>
  <si>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</si>
  <si>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</si>
  <si>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</si>
  <si>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</si>
  <si>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</si>
  <si>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</si>
  <si>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</si>
  <si>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</si>
  <si>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</si>
  <si>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</si>
  <si>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</si>
  <si>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</si>
  <si>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</si>
  <si>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</si>
  <si>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</si>
  <si>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</si>
  <si>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</si>
  <si>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</si>
  <si>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</si>
  <si>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</si>
  <si>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</si>
  <si>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</si>
  <si>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</si>
  <si>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</si>
  <si>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</si>
  <si>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</si>
  <si>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</si>
  <si>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</si>
  <si>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</si>
  <si>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</si>
  <si>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</si>
  <si>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</si>
  <si>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</si>
  <si>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</si>
  <si>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</si>
  <si>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</si>
  <si>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</si>
  <si>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</si>
  <si>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</si>
  <si>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</si>
  <si>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</si>
  <si>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</si>
  <si>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</si>
  <si>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</si>
  <si>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</si>
  <si>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</si>
  <si>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</si>
  <si>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</si>
  <si>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</si>
  <si>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</si>
  <si>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</si>
  <si>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</si>
  <si>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</si>
  <si>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</si>
  <si>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</si>
  <si>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</si>
  <si>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</si>
  <si>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</si>
  <si>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</si>
  <si>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</si>
  <si>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</si>
  <si>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</si>
  <si>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</si>
  <si>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</si>
  <si>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</si>
  <si>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</si>
  <si>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</si>
  <si>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</si>
  <si>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</si>
  <si>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</si>
  <si>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</si>
  <si>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</si>
  <si>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</si>
  <si>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</si>
  <si>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</si>
  <si>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</si>
  <si>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</si>
  <si>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</si>
  <si>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</si>
  <si>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</si>
  <si>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</si>
  <si>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</si>
  <si>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</si>
  <si>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</si>
  <si>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</si>
  <si>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</si>
  <si>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</si>
  <si>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</si>
  <si>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</si>
  <si>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</si>
  <si>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</si>
  <si>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</si>
  <si>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</si>
  <si>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</si>
  <si>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</si>
  <si>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</si>
  <si>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</si>
  <si>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</si>
  <si>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</si>
  <si>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</si>
  <si>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</si>
  <si>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</si>
  <si>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</si>
  <si>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</si>
  <si>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</si>
  <si>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</si>
  <si>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</si>
  <si>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</si>
  <si>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</si>
  <si>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</si>
  <si>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</si>
  <si>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</si>
  <si>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</si>
  <si>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</si>
  <si>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</si>
  <si>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</si>
  <si>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</si>
  <si>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</si>
  <si>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</si>
  <si>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</si>
  <si>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</si>
  <si>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</si>
  <si>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</si>
  <si>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</si>
  <si>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</si>
  <si>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</si>
  <si>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</si>
  <si>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</si>
  <si>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</si>
  <si>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</si>
  <si>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</si>
  <si>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</si>
  <si>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</si>
  <si>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</si>
  <si>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</si>
  <si>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</si>
  <si>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</si>
  <si>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</si>
  <si>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</si>
  <si>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</si>
  <si>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</si>
  <si>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</si>
  <si>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</si>
  <si>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</si>
  <si>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</si>
  <si>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</si>
  <si>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</si>
  <si>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</si>
  <si>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</si>
  <si>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</si>
  <si>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</si>
  <si>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</si>
  <si>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</si>
  <si>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</si>
  <si>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</si>
  <si>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</si>
  <si>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</si>
  <si>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</si>
  <si>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</si>
  <si>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</si>
  <si>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</si>
  <si>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</si>
  <si>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</si>
  <si>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</si>
  <si>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</si>
  <si>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</si>
  <si>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</si>
  <si>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</si>
  <si>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</si>
  <si>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</si>
  <si>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</si>
  <si>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</si>
  <si>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</si>
  <si>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</si>
  <si>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</si>
  <si>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</si>
  <si>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</si>
  <si>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</si>
  <si>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</si>
  <si>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</si>
  <si>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</si>
  <si>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</si>
  <si>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</si>
  <si>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</si>
  <si>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</si>
  <si>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</si>
  <si>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</si>
  <si>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</si>
  <si>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</si>
  <si>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</si>
  <si>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</si>
  <si>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</si>
  <si>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</si>
  <si>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</si>
  <si>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</si>
  <si>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</si>
  <si>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</si>
  <si>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</si>
  <si>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</si>
  <si>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</si>
  <si>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</si>
  <si>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</si>
  <si>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</si>
  <si>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</si>
  <si>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</si>
  <si>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</si>
  <si>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</si>
  <si>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</si>
  <si>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</si>
  <si>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</si>
  <si>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</si>
  <si>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</si>
  <si>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</si>
  <si>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</si>
  <si>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</si>
  <si>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</si>
  <si>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</si>
  <si>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</si>
  <si>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</si>
  <si>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</si>
  <si>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</si>
  <si>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</si>
  <si>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</si>
  <si>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</si>
  <si>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</si>
  <si>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</si>
  <si>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</si>
  <si>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</si>
  <si>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</si>
  <si>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</si>
  <si>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</si>
  <si>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</si>
  <si>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</si>
  <si>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</si>
  <si>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</si>
  <si>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</si>
  <si>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</si>
  <si>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</si>
  <si>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</si>
  <si>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</si>
  <si>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</si>
  <si>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</si>
  <si>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</si>
  <si>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</si>
  <si>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</si>
  <si>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</si>
  <si>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</si>
  <si>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</si>
  <si>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</si>
  <si>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</si>
  <si>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</si>
  <si>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</si>
  <si>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</si>
  <si>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</si>
  <si>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</si>
  <si>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</si>
  <si>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</si>
  <si>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</si>
  <si>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</si>
  <si>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</si>
  <si>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</si>
  <si>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</si>
  <si>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</si>
  <si>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</si>
  <si>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</si>
  <si>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</si>
  <si>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</si>
  <si>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</si>
  <si>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</si>
  <si>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</si>
  <si>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</si>
  <si>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</si>
  <si>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</si>
  <si>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</si>
  <si>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</si>
  <si>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</si>
  <si>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</si>
  <si>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</si>
  <si>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</si>
  <si>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</si>
  <si>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</si>
  <si>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</si>
  <si>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</si>
  <si>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</si>
  <si>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</si>
  <si>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</si>
  <si>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</si>
  <si>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</si>
  <si>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</si>
  <si>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</si>
  <si>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</si>
  <si>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</si>
  <si>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</si>
  <si>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</si>
  <si>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</si>
  <si>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</si>
  <si>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</si>
  <si>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</si>
  <si>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</si>
  <si>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</si>
  <si>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</si>
  <si>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</si>
  <si>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</si>
  <si>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</si>
  <si>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</si>
  <si>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</si>
  <si>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</si>
  <si>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</si>
  <si>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</si>
  <si>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</si>
  <si>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</si>
  <si>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</si>
  <si>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</si>
  <si>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</si>
  <si>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</si>
  <si>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</si>
  <si>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</si>
  <si>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</si>
  <si>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</si>
  <si>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</si>
  <si>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</si>
  <si>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</si>
  <si>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</si>
  <si>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</si>
  <si>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</si>
  <si>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</si>
  <si>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</si>
  <si>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</si>
  <si>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</si>
  <si>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</si>
  <si>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</si>
  <si>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</si>
  <si>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</si>
  <si>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</si>
  <si>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</si>
  <si>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</si>
  <si>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</si>
  <si>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</si>
  <si>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</si>
  <si>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</si>
  <si>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</si>
  <si>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</si>
  <si>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</si>
  <si>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</si>
  <si>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</si>
  <si>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</si>
  <si>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</si>
  <si>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</si>
  <si>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</si>
  <si>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</si>
  <si>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</si>
  <si>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</si>
  <si>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</si>
  <si>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</si>
  <si>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</si>
  <si>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</si>
  <si>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</si>
  <si>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</si>
  <si>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</si>
  <si>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</si>
  <si>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</si>
  <si>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</si>
  <si>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</si>
  <si>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</si>
  <si>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</si>
  <si>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</si>
  <si>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</si>
  <si>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</si>
  <si>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</si>
  <si>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</si>
  <si>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</si>
  <si>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</si>
  <si>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</si>
  <si>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</si>
  <si>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</si>
  <si>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</si>
  <si>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</si>
  <si>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</si>
  <si>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</si>
  <si>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</si>
  <si>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</si>
  <si>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</si>
  <si>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</si>
  <si>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</si>
  <si>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</si>
  <si>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</si>
  <si>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</si>
  <si>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</si>
  <si>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</si>
  <si>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</si>
  <si>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</si>
  <si>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</si>
  <si>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</si>
  <si>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</si>
  <si>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</si>
  <si>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</si>
  <si>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</si>
  <si>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</si>
  <si>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</si>
  <si>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</si>
  <si>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</si>
  <si>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</si>
  <si>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</si>
  <si>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</si>
  <si>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</si>
  <si>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</si>
  <si>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</si>
  <si>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</si>
  <si>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</si>
  <si>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</si>
  <si>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</si>
  <si>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</si>
  <si>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</si>
  <si>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</si>
  <si>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</si>
  <si>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</si>
  <si>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</si>
  <si>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</si>
  <si>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</si>
  <si>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</si>
  <si>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</si>
  <si>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</si>
  <si>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</si>
  <si>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</si>
  <si>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</si>
  <si>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</si>
  <si>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</si>
  <si>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</si>
  <si>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</si>
  <si>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</si>
  <si>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</si>
  <si>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</si>
  <si>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</si>
  <si>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</si>
  <si>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</si>
  <si>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</si>
  <si>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</si>
  <si>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</si>
  <si>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</si>
  <si>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</si>
  <si>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</si>
  <si>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</si>
  <si>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</si>
  <si>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</si>
  <si>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</si>
  <si>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</si>
  <si>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</si>
  <si>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</si>
  <si>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</si>
  <si>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</si>
  <si>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</si>
  <si>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</si>
  <si>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</si>
  <si>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</si>
  <si>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</si>
  <si>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</si>
  <si>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</si>
  <si>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</si>
  <si>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</si>
  <si>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</si>
  <si>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</si>
  <si>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</si>
  <si>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</si>
  <si>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</si>
  <si>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</si>
  <si>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</si>
  <si>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</si>
  <si>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</si>
  <si>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</si>
  <si>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</si>
  <si>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</si>
  <si>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</si>
  <si>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</si>
  <si>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</si>
  <si>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</si>
  <si>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</si>
  <si>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</si>
  <si>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</si>
  <si>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</si>
  <si>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</si>
  <si>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</si>
  <si>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</si>
  <si>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</si>
  <si>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</si>
  <si>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</si>
  <si>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</si>
  <si>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</si>
  <si>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</si>
  <si>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</si>
  <si>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</si>
  <si>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</si>
  <si>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</si>
  <si>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</si>
  <si>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</si>
  <si>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</si>
  <si>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</si>
  <si>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</si>
  <si>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</si>
  <si>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</si>
  <si>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</si>
  <si>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</si>
  <si>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</si>
  <si>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</si>
  <si>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</si>
  <si>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</si>
  <si>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</si>
  <si>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</si>
  <si>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</si>
  <si>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</si>
  <si>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</si>
  <si>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</si>
  <si>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</si>
  <si>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</si>
  <si>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</si>
  <si>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</si>
  <si>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</si>
  <si>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</si>
  <si>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</si>
  <si>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</si>
  <si>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</si>
  <si>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</si>
  <si>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</si>
  <si>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</si>
  <si>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</si>
  <si>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</si>
  <si>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</si>
  <si>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</si>
  <si>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</si>
  <si>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</si>
  <si>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</si>
  <si>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</si>
  <si>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</si>
  <si>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</si>
  <si>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</si>
  <si>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</si>
  <si>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</si>
  <si>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</si>
  <si>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</si>
  <si>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</si>
  <si>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</si>
  <si>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</si>
  <si>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</si>
  <si>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</si>
  <si>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</si>
  <si>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</si>
  <si>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</si>
  <si>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</si>
  <si>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</si>
  <si>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</si>
  <si>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</si>
  <si>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</si>
  <si>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</si>
  <si>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</si>
  <si>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</si>
  <si>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</si>
  <si>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</si>
  <si>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</si>
  <si>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</si>
  <si>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</si>
  <si>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</si>
  <si>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</si>
  <si>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</si>
  <si>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</si>
  <si>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</si>
  <si>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</si>
  <si>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</si>
  <si>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</si>
  <si>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</si>
  <si>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</si>
  <si>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</si>
  <si>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</si>
  <si>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</si>
  <si>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</si>
  <si>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</si>
  <si>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</si>
  <si>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</si>
  <si>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</si>
  <si>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</si>
  <si>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</si>
  <si>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</si>
  <si>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</si>
  <si>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</si>
  <si>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</si>
  <si>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</si>
  <si>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</si>
  <si>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</si>
  <si>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</si>
  <si>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</si>
  <si>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</si>
  <si>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</si>
  <si>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</si>
  <si>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</si>
  <si>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</si>
  <si>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</si>
  <si>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</si>
  <si>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</si>
  <si>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</si>
  <si>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</si>
  <si>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</si>
  <si>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</si>
  <si>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</si>
  <si>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</si>
  <si>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</si>
  <si>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</si>
  <si>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</si>
  <si>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</si>
  <si>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</si>
  <si>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</si>
  <si>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</si>
  <si>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</si>
  <si>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</si>
  <si>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</si>
  <si>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</si>
  <si>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</si>
  <si>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</si>
  <si>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</si>
  <si>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</si>
  <si>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</si>
  <si>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</si>
  <si>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</si>
  <si>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</si>
  <si>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</si>
  <si>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</si>
  <si>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</si>
  <si>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</si>
  <si>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</si>
  <si>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</si>
  <si>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</si>
  <si>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</si>
  <si>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</si>
  <si>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</si>
  <si>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</si>
  <si>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</si>
  <si>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</si>
  <si>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</si>
  <si>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</si>
  <si>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</si>
  <si>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</si>
  <si>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</si>
  <si>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</si>
  <si>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</si>
  <si>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</si>
  <si>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</si>
  <si>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</si>
  <si>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</si>
  <si>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</si>
  <si>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</si>
  <si>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</si>
  <si>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</si>
  <si>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</si>
  <si>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</si>
  <si>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</si>
  <si>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</si>
  <si>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</si>
  <si>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</si>
  <si>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</si>
  <si>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</si>
  <si>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</si>
  <si>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</si>
  <si>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</si>
  <si>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</si>
  <si>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</si>
  <si>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</si>
  <si>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</si>
  <si>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</si>
  <si>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</si>
  <si>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</si>
  <si>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</si>
  <si>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</si>
  <si>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</si>
  <si>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</si>
  <si>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</si>
  <si>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</si>
  <si>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</si>
  <si>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</si>
  <si>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</si>
  <si>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</si>
  <si>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</si>
  <si>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</si>
  <si>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</si>
  <si>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</si>
  <si>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</si>
  <si>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</si>
  <si>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</si>
  <si>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</si>
  <si>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</si>
  <si>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</si>
  <si>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</si>
  <si>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</si>
  <si>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</si>
  <si>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</si>
  <si>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</si>
  <si>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</si>
  <si>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</si>
  <si>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</si>
  <si>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</si>
  <si>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</si>
  <si>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</si>
  <si>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</si>
  <si>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</si>
  <si>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</si>
  <si>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</si>
  <si>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</si>
  <si>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</si>
  <si>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</si>
  <si>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</si>
  <si>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</si>
  <si>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</si>
  <si>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</si>
  <si>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</si>
  <si>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</si>
  <si>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</si>
  <si>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</si>
  <si>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</si>
  <si>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</si>
  <si>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</si>
  <si>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</si>
  <si>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</si>
  <si>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</si>
  <si>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</si>
  <si>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</si>
  <si>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</si>
  <si>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</si>
  <si>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</si>
  <si>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</si>
  <si>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</si>
  <si>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</si>
  <si>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</si>
  <si>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</si>
  <si>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</si>
  <si>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</si>
  <si>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</si>
  <si>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</si>
  <si>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</si>
  <si>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</si>
  <si>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</si>
  <si>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</si>
  <si>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</si>
  <si>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</si>
  <si>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</si>
  <si>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</si>
  <si>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</si>
  <si>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</si>
  <si>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</si>
  <si>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</si>
  <si>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</si>
  <si>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</si>
  <si>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</si>
  <si>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</si>
  <si>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</si>
  <si>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</si>
  <si>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</si>
  <si>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</si>
  <si>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</si>
  <si>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</si>
  <si>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</si>
  <si>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</si>
  <si>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</si>
  <si>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</si>
  <si>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</si>
  <si>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</si>
  <si>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</si>
  <si>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</si>
  <si>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</si>
  <si>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</si>
  <si>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</si>
  <si>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</si>
  <si>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</si>
  <si>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</si>
  <si>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</si>
  <si>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</si>
  <si>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</si>
  <si>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</si>
  <si>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</si>
  <si>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</si>
  <si>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</si>
  <si>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</si>
  <si>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</si>
  <si>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</si>
  <si>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</si>
  <si>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</si>
  <si>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</si>
  <si>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</si>
  <si>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</si>
  <si>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</si>
  <si>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</si>
  <si>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</si>
  <si>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</si>
  <si>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</si>
  <si>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</si>
  <si>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</si>
  <si>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</si>
  <si>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</si>
  <si>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</si>
  <si>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</si>
  <si>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</si>
  <si>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</si>
  <si>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</si>
  <si>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</si>
  <si>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</si>
  <si>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</si>
  <si>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</si>
  <si>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</si>
  <si>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</si>
  <si>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</si>
  <si>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</si>
  <si>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</si>
  <si>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</si>
  <si>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</si>
  <si>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</si>
  <si>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</si>
  <si>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</si>
  <si>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</si>
  <si>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</si>
  <si>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</si>
  <si>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</si>
  <si>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</si>
  <si>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</si>
  <si>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</si>
  <si>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</si>
  <si>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</si>
  <si>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</si>
  <si>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</si>
  <si>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</si>
  <si>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</si>
  <si>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</si>
  <si>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</si>
  <si>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</si>
  <si>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</si>
  <si>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</si>
  <si>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</si>
  <si>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</si>
  <si>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</si>
  <si>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</si>
  <si>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</si>
  <si>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</si>
  <si>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</si>
  <si>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</si>
  <si>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</si>
  <si>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</si>
  <si>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</si>
  <si>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</si>
  <si>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</si>
  <si>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</si>
  <si>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</si>
  <si>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</si>
  <si>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</si>
  <si>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</si>
  <si>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</si>
  <si>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</si>
  <si>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</si>
  <si>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</si>
  <si>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</si>
  <si>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</si>
  <si>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</si>
  <si>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</si>
  <si>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</si>
  <si>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</si>
  <si>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</si>
  <si>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</si>
  <si>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</si>
  <si>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</si>
  <si>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</si>
  <si>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</si>
  <si>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</si>
  <si>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</si>
  <si>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</si>
  <si>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</si>
  <si>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</si>
  <si>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</si>
  <si>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</si>
  <si>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</si>
  <si>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</si>
  <si>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</si>
  <si>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</si>
  <si>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</si>
  <si>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</si>
  <si>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</si>
  <si>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</si>
  <si>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</si>
  <si>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</si>
  <si>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</si>
  <si>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</si>
  <si>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</si>
  <si>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</si>
  <si>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</si>
  <si>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</si>
  <si>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</si>
  <si>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</si>
  <si>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</si>
  <si>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</si>
  <si>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</si>
  <si>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</si>
  <si>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</si>
  <si>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</si>
  <si>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</si>
  <si>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</si>
  <si>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</si>
  <si>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</si>
  <si>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</si>
  <si>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</si>
  <si>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</si>
  <si>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</si>
  <si>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</si>
  <si>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</si>
  <si>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</si>
  <si>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</si>
  <si>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</si>
  <si>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</si>
  <si>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</si>
  <si>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</si>
  <si>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</si>
  <si>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</si>
  <si>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</si>
  <si>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</si>
  <si>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</si>
  <si>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</si>
  <si>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</si>
  <si>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</si>
  <si>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</si>
  <si>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</si>
  <si>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</si>
  <si>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</si>
  <si>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</si>
  <si>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</si>
  <si>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</si>
  <si>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</si>
  <si>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</si>
  <si>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</si>
  <si>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</si>
  <si>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</si>
  <si>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</si>
  <si>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</si>
  <si>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</si>
  <si>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</si>
  <si>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</si>
  <si>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</si>
  <si>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</si>
  <si>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</si>
  <si>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</si>
  <si>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</si>
  <si>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</si>
  <si>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</si>
  <si>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</si>
  <si>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</si>
  <si>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</si>
  <si>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</si>
  <si>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</si>
  <si>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</si>
  <si>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</si>
  <si>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</si>
  <si>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</si>
  <si>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</si>
  <si>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</si>
  <si>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</si>
  <si>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</si>
  <si>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</si>
  <si>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</si>
  <si>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</si>
  <si>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</si>
  <si>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</si>
  <si>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</si>
  <si>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</si>
  <si>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</si>
  <si>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</si>
  <si>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</si>
  <si>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</si>
  <si>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</si>
  <si>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</si>
  <si>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</si>
  <si>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</si>
  <si>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</si>
  <si>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</si>
  <si>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</si>
  <si>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</si>
  <si>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</si>
  <si>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</si>
  <si>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</si>
  <si>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</si>
  <si>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</si>
  <si>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</si>
  <si>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</si>
  <si>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</si>
  <si>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</si>
  <si>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</si>
  <si>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</si>
  <si>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</si>
  <si>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</si>
  <si>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</si>
  <si>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</si>
  <si>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</si>
  <si>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</si>
  <si>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</si>
  <si>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</si>
  <si>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</si>
  <si>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</si>
  <si>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</si>
  <si>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</si>
  <si>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</si>
  <si>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</si>
  <si>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</si>
  <si>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</si>
  <si>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</si>
  <si>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</si>
  <si>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</si>
  <si>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</si>
  <si>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</si>
  <si>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</si>
  <si>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</si>
  <si>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</si>
  <si>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</si>
  <si>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</si>
  <si>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</si>
  <si>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</si>
  <si>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</si>
  <si>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</si>
  <si>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</si>
  <si>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</si>
  <si>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</si>
  <si>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</si>
  <si>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</si>
  <si>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</si>
  <si>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</si>
  <si>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</si>
  <si>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</si>
  <si>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</si>
  <si>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</si>
  <si>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</si>
  <si>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</si>
  <si>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</si>
  <si>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</si>
  <si>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</si>
  <si>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</si>
  <si>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</si>
  <si>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</si>
  <si>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</si>
  <si>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</si>
  <si>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</si>
  <si>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</si>
  <si>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</si>
  <si>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</si>
  <si>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</si>
  <si>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</si>
  <si>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</si>
  <si>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</si>
  <si>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</si>
  <si>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</si>
  <si>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</si>
  <si>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</si>
  <si>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</si>
  <si>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</si>
  <si>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</si>
  <si>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</si>
  <si>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</si>
  <si>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</si>
  <si>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</si>
  <si>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</si>
  <si>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</si>
  <si>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</si>
  <si>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</si>
  <si>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</si>
  <si>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</si>
  <si>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</si>
  <si>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</si>
  <si>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</si>
  <si>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</si>
  <si>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</si>
  <si>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</si>
  <si>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</si>
  <si>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</si>
  <si>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</si>
  <si>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</si>
  <si>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</si>
  <si>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</si>
  <si>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</si>
  <si>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</si>
  <si>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</si>
  <si>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</si>
  <si>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</si>
  <si>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</si>
  <si>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</si>
  <si>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</si>
  <si>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</si>
  <si>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</si>
  <si>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</si>
  <si>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</si>
  <si>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</si>
  <si>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</si>
  <si>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</si>
  <si>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</si>
  <si>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</si>
  <si>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</si>
  <si>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</si>
  <si>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</si>
  <si>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</si>
  <si>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</si>
  <si>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</si>
  <si>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</si>
  <si>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</si>
  <si>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</si>
  <si>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</si>
  <si>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</si>
  <si>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</si>
  <si>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</si>
  <si>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</si>
  <si>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</si>
  <si>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</si>
  <si>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</si>
  <si>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</si>
  <si>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</si>
  <si>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</si>
  <si>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</si>
  <si>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</si>
  <si>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</si>
  <si>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</si>
  <si>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</si>
  <si>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</si>
  <si>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</si>
  <si>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</si>
  <si>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</si>
  <si>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</si>
  <si>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</si>
  <si>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</si>
  <si>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</si>
  <si>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</si>
  <si>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</si>
  <si>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</si>
  <si>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</si>
  <si>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</si>
  <si>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</si>
  <si>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</si>
  <si>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</si>
  <si>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</si>
  <si>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</si>
  <si>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</si>
  <si>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</si>
  <si>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</si>
  <si>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</si>
  <si>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</si>
  <si>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</si>
  <si>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</si>
  <si>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</si>
  <si>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</si>
  <si>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</si>
  <si>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</si>
  <si>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</si>
  <si>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</si>
  <si>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</si>
  <si>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</si>
  <si>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</si>
  <si>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</si>
  <si>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</si>
  <si>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</si>
  <si>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</si>
  <si>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</si>
  <si>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</si>
  <si>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</si>
  <si>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</si>
  <si>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</si>
  <si>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</si>
  <si>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</si>
  <si>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</si>
  <si>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</si>
  <si>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</si>
  <si>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</si>
  <si>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</si>
  <si>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</si>
  <si>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</si>
  <si>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</si>
  <si>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</si>
  <si>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</si>
  <si>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</si>
  <si>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</si>
  <si>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</si>
  <si>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</si>
  <si>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</si>
  <si>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</si>
  <si>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</si>
  <si>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</si>
  <si>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</si>
  <si>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</si>
  <si>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</si>
  <si>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</si>
  <si>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</si>
  <si>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</si>
  <si>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</si>
  <si>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</si>
  <si>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</si>
  <si>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</si>
  <si>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</si>
  <si>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</si>
  <si>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</si>
  <si>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</si>
  <si>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</si>
  <si>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</si>
  <si>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</si>
  <si>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</si>
  <si>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</si>
  <si>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</si>
  <si>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</si>
  <si>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</si>
  <si>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</si>
  <si>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</si>
  <si>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</si>
  <si>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</si>
  <si>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</si>
  <si>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</si>
  <si>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</si>
  <si>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</si>
  <si>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</si>
  <si>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</si>
  <si>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</si>
  <si>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</si>
  <si>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</si>
  <si>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</si>
  <si>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</si>
  <si>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</si>
  <si>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</si>
  <si>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</si>
  <si>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</si>
  <si>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</si>
  <si>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</si>
  <si>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</si>
  <si>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</si>
  <si>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</si>
  <si>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</si>
  <si>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</si>
  <si>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</si>
  <si>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</si>
  <si>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</si>
  <si>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</si>
  <si>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</si>
  <si>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</si>
  <si>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</si>
  <si>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</si>
  <si>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</si>
  <si>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</si>
  <si>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</si>
  <si>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</si>
  <si>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</si>
  <si>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</si>
  <si>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</si>
  <si>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</si>
  <si>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</si>
  <si>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</si>
  <si>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</si>
  <si>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</si>
  <si>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</si>
  <si>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</si>
  <si>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</si>
  <si>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</si>
  <si>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</si>
  <si>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</si>
  <si>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</si>
  <si>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</si>
  <si>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</si>
  <si>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</si>
  <si>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</si>
  <si>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</si>
  <si>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</si>
  <si>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</si>
  <si>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</si>
  <si>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</si>
  <si>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</si>
  <si>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</si>
  <si>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</si>
  <si>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</si>
  <si>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</si>
  <si>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</si>
  <si>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</si>
  <si>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</si>
  <si>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</si>
  <si>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</si>
  <si>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</si>
  <si>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</si>
  <si>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</si>
  <si>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</si>
  <si>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</si>
  <si>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</si>
  <si>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</si>
  <si>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</si>
  <si>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</si>
  <si>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</si>
  <si>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</si>
  <si>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</si>
  <si>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</si>
  <si>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</si>
  <si>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</si>
  <si>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</si>
  <si>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</si>
  <si>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</si>
  <si>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</si>
  <si>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</si>
  <si>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</si>
  <si>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</si>
  <si>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</si>
  <si>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</si>
  <si>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</si>
  <si>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</si>
  <si>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</si>
  <si>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</si>
  <si>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</si>
  <si>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</si>
  <si>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</si>
  <si>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</si>
  <si>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</si>
  <si>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</si>
  <si>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</si>
  <si>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</si>
  <si>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</si>
  <si>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</si>
  <si>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</si>
  <si>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</si>
  <si>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</si>
  <si>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</si>
  <si>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</si>
  <si>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</si>
  <si>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</si>
  <si>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</si>
  <si>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</si>
  <si>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</si>
  <si>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</si>
  <si>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</si>
  <si>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</si>
  <si>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</si>
  <si>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</si>
  <si>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</si>
  <si>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</si>
  <si>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</si>
  <si>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</si>
  <si>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</si>
  <si>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</si>
  <si>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</si>
  <si>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</si>
  <si>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</si>
  <si>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</si>
  <si>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</si>
  <si>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</si>
  <si>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</si>
  <si>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</si>
  <si>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</si>
  <si>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</si>
  <si>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</si>
  <si>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</si>
  <si>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</si>
  <si>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</si>
  <si>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</si>
  <si>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</si>
  <si>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</si>
  <si>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</si>
  <si>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</si>
  <si>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</si>
  <si>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</si>
  <si>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</si>
  <si>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</si>
  <si>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</si>
  <si>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</si>
  <si>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</si>
  <si>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</si>
  <si>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</si>
  <si>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</si>
  <si>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</si>
  <si>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</si>
  <si>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</si>
  <si>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</si>
  <si>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</si>
  <si>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</si>
  <si>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</si>
  <si>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</si>
  <si>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</si>
  <si>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</si>
  <si>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</si>
  <si>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</si>
  <si>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</si>
  <si>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</si>
  <si>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</si>
  <si>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</si>
  <si>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</si>
  <si>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</si>
  <si>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</si>
  <si>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</si>
  <si>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</si>
  <si>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</si>
  <si>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</si>
  <si>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</si>
  <si>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</si>
  <si>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</si>
  <si>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</si>
  <si>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</si>
  <si>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</si>
  <si>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</si>
  <si>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</si>
  <si>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</si>
  <si>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</si>
  <si>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</si>
  <si>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</si>
  <si>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</si>
  <si>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</si>
  <si>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</si>
  <si>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</si>
  <si>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</si>
  <si>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</si>
  <si>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</si>
  <si>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</si>
  <si>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</si>
  <si>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</si>
  <si>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</si>
  <si>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</si>
  <si>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</si>
  <si>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</si>
  <si>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</si>
  <si>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</si>
  <si>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</si>
  <si>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</si>
  <si>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</si>
  <si>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</si>
  <si>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</si>
  <si>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</si>
  <si>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</si>
  <si>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</si>
  <si>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</si>
  <si>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</si>
  <si>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</si>
  <si>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</si>
  <si>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</si>
  <si>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</si>
  <si>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</si>
  <si>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</si>
  <si>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</si>
  <si>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</si>
  <si>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</si>
  <si>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</si>
  <si>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</si>
  <si>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</si>
  <si>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</si>
  <si>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</si>
  <si>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</si>
  <si>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</si>
  <si>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</si>
  <si>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</si>
  <si>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</si>
  <si>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</si>
  <si>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</si>
  <si>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</si>
  <si>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</si>
  <si>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</si>
  <si>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</si>
  <si>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</si>
  <si>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</si>
  <si>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</si>
  <si>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</si>
  <si>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</si>
  <si>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</si>
  <si>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</si>
  <si>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</si>
  <si>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</si>
  <si>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</si>
  <si>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</si>
  <si>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</si>
  <si>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</si>
  <si>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</si>
  <si>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</si>
  <si>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</si>
  <si>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</si>
  <si>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</si>
  <si>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</si>
  <si>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</si>
  <si>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</si>
  <si>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</si>
  <si>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</si>
  <si>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</si>
  <si>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</si>
  <si>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</si>
  <si>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</si>
  <si>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</si>
  <si>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</si>
  <si>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</si>
  <si>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</si>
  <si>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</si>
  <si>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</si>
  <si>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</si>
  <si>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</si>
  <si>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</si>
  <si>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</si>
  <si>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</si>
  <si>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</si>
  <si>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</si>
  <si>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</si>
  <si>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</si>
  <si>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</si>
  <si>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</si>
  <si>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</si>
  <si>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</si>
  <si>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</si>
  <si>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</si>
  <si>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</si>
  <si>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</si>
  <si>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</si>
  <si>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</si>
  <si>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</si>
  <si>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</si>
  <si>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</si>
  <si>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</si>
  <si>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</si>
  <si>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</si>
  <si>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</si>
  <si>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</si>
  <si>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</si>
  <si>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</si>
  <si>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</si>
  <si>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</si>
  <si>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</si>
  <si>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</si>
  <si>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</si>
  <si>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</si>
  <si>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</si>
  <si>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</si>
  <si>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</si>
  <si>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</si>
  <si>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</si>
  <si>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</si>
  <si>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</si>
  <si>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</si>
  <si>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</si>
  <si>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</si>
  <si>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</si>
  <si>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</si>
  <si>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</si>
  <si>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</si>
  <si>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</si>
  <si>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</si>
  <si>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</si>
  <si>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</si>
  <si>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</si>
  <si>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</si>
  <si>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</si>
  <si>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</si>
  <si>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</si>
  <si>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</si>
  <si>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</si>
  <si>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</si>
  <si>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</si>
  <si>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</si>
  <si>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</si>
  <si>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</si>
  <si>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</si>
  <si>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</si>
  <si>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</si>
  <si>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</si>
  <si>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</si>
  <si>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</si>
  <si>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</si>
  <si>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</si>
  <si>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</si>
  <si>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</si>
  <si>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</si>
  <si>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</si>
  <si>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</si>
  <si>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</si>
  <si>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</si>
  <si>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</si>
  <si>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</si>
  <si>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</si>
  <si>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</si>
  <si>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</si>
  <si>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</si>
  <si>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</si>
  <si>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</si>
  <si>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</si>
  <si>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</si>
  <si>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</si>
  <si>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</si>
  <si>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</si>
  <si>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</si>
  <si>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</si>
  <si>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</si>
  <si>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</si>
  <si>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</si>
  <si>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</si>
  <si>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</si>
  <si>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</si>
  <si>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</si>
  <si>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</si>
  <si>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</si>
  <si>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</si>
  <si>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</si>
  <si>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</si>
  <si>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</si>
  <si>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</si>
  <si>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</si>
  <si>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</si>
  <si>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</si>
  <si>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</si>
  <si>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</si>
  <si>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</si>
  <si>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</si>
  <si>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</si>
  <si>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</si>
  <si>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</si>
  <si>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</si>
  <si>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</si>
  <si>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</si>
  <si>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</si>
  <si>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</si>
  <si>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</si>
  <si>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</si>
  <si>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</si>
  <si>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</si>
  <si>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</si>
  <si>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</si>
  <si>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</si>
  <si>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</si>
  <si>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</si>
  <si>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</si>
  <si>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</si>
  <si>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</si>
  <si>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</si>
  <si>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</si>
  <si>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</si>
  <si>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</si>
  <si>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</si>
  <si>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</si>
  <si>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</si>
  <si>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</si>
  <si>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</si>
  <si>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</si>
  <si>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</si>
  <si>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</si>
  <si>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</si>
  <si>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</si>
  <si>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</si>
  <si>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</si>
  <si>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</si>
  <si>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</si>
  <si>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</si>
  <si>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</si>
  <si>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</si>
  <si>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</si>
  <si>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</si>
  <si>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</si>
  <si>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</si>
  <si>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</si>
  <si>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</si>
  <si>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</si>
  <si>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</si>
  <si>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</si>
  <si>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</si>
  <si>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</si>
  <si>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</si>
  <si>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</si>
  <si>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</si>
  <si>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</si>
  <si>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</si>
  <si>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</si>
  <si>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</si>
  <si>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</si>
  <si>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</si>
  <si>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</si>
  <si>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</si>
  <si>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</si>
  <si>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</si>
  <si>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</si>
  <si>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</si>
  <si>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</si>
  <si>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</si>
  <si>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</si>
  <si>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</si>
  <si>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</si>
  <si>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</si>
  <si>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</si>
  <si>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</si>
  <si>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</si>
  <si>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</si>
  <si>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</si>
  <si>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</si>
  <si>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</si>
  <si>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</si>
  <si>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</si>
  <si>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</si>
  <si>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</si>
  <si>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</si>
  <si>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</si>
  <si>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</si>
  <si>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</si>
  <si>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</si>
  <si>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</si>
  <si>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</si>
  <si>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</si>
  <si>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</si>
  <si>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</si>
  <si>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</si>
  <si>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</si>
  <si>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</si>
  <si>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</si>
  <si>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</si>
  <si>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</si>
  <si>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</si>
  <si>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</si>
  <si>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</si>
  <si>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</si>
  <si>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</si>
  <si>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</si>
  <si>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</si>
  <si>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</si>
  <si>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</si>
  <si>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</si>
  <si>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</si>
  <si>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</si>
  <si>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</si>
  <si>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</si>
  <si>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</si>
  <si>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</si>
  <si>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</si>
  <si>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</si>
  <si>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</si>
  <si>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</si>
  <si>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</si>
  <si>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</si>
  <si>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</si>
  <si>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</si>
  <si>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</si>
  <si>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</si>
  <si>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</si>
  <si>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</si>
  <si>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</si>
  <si>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</si>
  <si>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</si>
  <si>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</si>
  <si>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</si>
  <si>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</si>
  <si>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</si>
  <si>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</si>
  <si>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</si>
  <si>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</si>
  <si>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</si>
  <si>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</si>
  <si>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</si>
  <si>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</si>
  <si>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</si>
  <si>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</si>
  <si>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</si>
  <si>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</si>
  <si>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</si>
  <si>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</si>
  <si>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</si>
  <si>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</si>
  <si>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</si>
  <si>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</si>
  <si>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</si>
  <si>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</si>
  <si>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</si>
  <si>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</si>
  <si>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</si>
  <si>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</si>
  <si>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</si>
  <si>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</si>
  <si>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</si>
  <si>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</si>
  <si>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</si>
  <si>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</si>
  <si>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</si>
  <si>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</si>
  <si>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</si>
  <si>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</si>
  <si>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</si>
  <si>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</si>
  <si>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</si>
  <si>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</si>
  <si>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</si>
  <si>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</si>
  <si>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</si>
  <si>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</si>
  <si>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</si>
  <si>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</si>
  <si>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</si>
  <si>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</si>
  <si>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</si>
  <si>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</si>
  <si>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</si>
  <si>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</si>
  <si>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</si>
  <si>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</si>
  <si>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</si>
  <si>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</si>
  <si>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</si>
  <si>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</si>
  <si>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</si>
  <si>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</si>
  <si>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</si>
  <si>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</si>
  <si>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</si>
  <si>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</si>
  <si>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</si>
  <si>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</si>
  <si>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</si>
  <si>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</si>
  <si>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</si>
  <si>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</si>
  <si>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</si>
  <si>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</si>
  <si>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</si>
  <si>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</si>
  <si>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</si>
  <si>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</si>
  <si>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</si>
  <si>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</si>
  <si>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</si>
  <si>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</si>
  <si>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</si>
  <si>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</si>
  <si>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</si>
  <si>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</si>
  <si>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</si>
  <si>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</si>
  <si>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</si>
  <si>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</si>
  <si>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</si>
  <si>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</si>
  <si>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</si>
  <si>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</si>
  <si>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</si>
  <si>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</si>
  <si>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</si>
  <si>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</si>
  <si>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</si>
  <si>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</si>
  <si>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</si>
  <si>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</si>
  <si>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</si>
  <si>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</si>
  <si>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</si>
  <si>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</si>
  <si>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</si>
  <si>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</si>
  <si>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</si>
  <si>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</si>
  <si>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</si>
  <si>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</si>
  <si>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</si>
  <si>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</si>
  <si>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</si>
  <si>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</si>
  <si>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</si>
  <si>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</si>
  <si>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</si>
  <si>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</si>
  <si>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</si>
  <si>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</si>
  <si>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</si>
  <si>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</si>
  <si>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</si>
  <si>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</si>
  <si>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</si>
  <si>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</si>
  <si>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</si>
  <si>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</si>
  <si>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</si>
  <si>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</si>
  <si>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</si>
  <si>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</si>
  <si>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</si>
  <si>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</si>
  <si>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</si>
  <si>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</si>
  <si>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</si>
  <si>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</si>
  <si>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</si>
  <si>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</si>
  <si>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</si>
  <si>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</si>
  <si>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</si>
  <si>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</si>
  <si>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</si>
  <si>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</si>
  <si>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</si>
  <si>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</si>
  <si>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</si>
  <si>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</si>
  <si>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</si>
  <si>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</si>
  <si>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</si>
  <si>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</si>
  <si>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</si>
  <si>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</si>
  <si>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</si>
  <si>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</si>
  <si>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</si>
  <si>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</si>
  <si>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</si>
  <si>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</si>
  <si>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</si>
  <si>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</si>
  <si>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</si>
  <si>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</si>
  <si>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</si>
  <si>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</si>
  <si>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</si>
  <si>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</si>
  <si>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</si>
  <si>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</si>
  <si>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</si>
  <si>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</si>
  <si>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</si>
  <si>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</si>
  <si>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</si>
  <si>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</si>
  <si>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</si>
  <si>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</si>
  <si>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</si>
  <si>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</si>
  <si>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</si>
  <si>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</si>
  <si>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</si>
  <si>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</si>
  <si>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</si>
  <si>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</si>
  <si>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</si>
  <si>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</si>
  <si>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</si>
  <si>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</si>
  <si>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</si>
  <si>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</si>
  <si>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</si>
  <si>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</si>
  <si>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</si>
  <si>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</si>
  <si>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</si>
  <si>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</si>
  <si>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</si>
  <si>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</si>
  <si>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</si>
  <si>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</si>
  <si>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</si>
  <si>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</si>
  <si>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</si>
  <si>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</si>
  <si>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</si>
  <si>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</si>
  <si>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</si>
  <si>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</si>
  <si>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</si>
  <si>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</si>
  <si>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</si>
  <si>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</si>
  <si>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</si>
  <si>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</si>
  <si>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</si>
  <si>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</si>
  <si>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</si>
  <si>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</si>
  <si>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</si>
  <si>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</si>
  <si>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</si>
  <si>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</si>
  <si>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</si>
  <si>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</si>
  <si>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</si>
  <si>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</si>
  <si>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</si>
  <si>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</si>
  <si>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</si>
  <si>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</si>
  <si>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</si>
  <si>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</si>
  <si>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</si>
  <si>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</si>
  <si>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</si>
  <si>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</si>
  <si>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</si>
  <si>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</si>
  <si>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</si>
  <si>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</si>
  <si>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</si>
  <si>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</si>
  <si>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</si>
  <si>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</si>
  <si>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</si>
  <si>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</si>
  <si>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</si>
  <si>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</si>
  <si>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</si>
  <si>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</si>
  <si>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</si>
  <si>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</si>
  <si>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</si>
  <si>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</si>
  <si>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</si>
  <si>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</si>
  <si>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</si>
  <si>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</si>
  <si>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</si>
  <si>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</si>
  <si>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</si>
  <si>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</si>
  <si>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</si>
  <si>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</si>
  <si>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</si>
  <si>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</si>
  <si>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</si>
  <si>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</si>
  <si>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</si>
  <si>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</si>
  <si>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</si>
  <si>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</si>
  <si>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</si>
  <si>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</si>
  <si>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</si>
  <si>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</si>
  <si>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</si>
  <si>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</si>
  <si>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</si>
  <si>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</si>
  <si>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</si>
  <si>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</si>
  <si>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</si>
  <si>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</si>
  <si>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</si>
  <si>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</si>
  <si>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</si>
  <si>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</si>
  <si>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</si>
  <si>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</si>
  <si>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</si>
  <si>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</si>
  <si>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</si>
  <si>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</si>
  <si>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</si>
  <si>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</si>
  <si>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</si>
  <si>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</si>
  <si>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</si>
  <si>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</si>
  <si>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</si>
  <si>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</si>
  <si>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</si>
  <si>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</si>
  <si>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</si>
  <si>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</si>
  <si>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</si>
  <si>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</si>
  <si>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</si>
  <si>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</si>
  <si>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</si>
  <si>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</si>
  <si>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</si>
  <si>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</si>
  <si>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</si>
  <si>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</si>
  <si>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</si>
  <si>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</si>
  <si>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</si>
  <si>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</si>
  <si>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</si>
  <si>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</si>
  <si>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</si>
  <si>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</si>
  <si>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</si>
  <si>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</si>
  <si>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</si>
  <si>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</si>
  <si>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</si>
  <si>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</si>
  <si>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</si>
  <si>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</si>
  <si>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</si>
  <si>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</si>
  <si>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</si>
  <si>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</si>
  <si>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</si>
  <si>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</si>
  <si>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</si>
  <si>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</si>
  <si>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</si>
  <si>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</si>
  <si>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</si>
  <si>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</si>
  <si>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</si>
  <si>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</si>
  <si>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</si>
  <si>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</si>
  <si>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</si>
  <si>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</si>
  <si>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</si>
  <si>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</si>
  <si>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</si>
  <si>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</si>
  <si>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</si>
  <si>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</si>
  <si>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</si>
  <si>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</si>
  <si>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</si>
  <si>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</si>
  <si>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</si>
  <si>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</si>
  <si>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</si>
  <si>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</si>
  <si>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</si>
  <si>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</si>
  <si>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</si>
  <si>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</si>
  <si>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</si>
  <si>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</si>
  <si>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</si>
  <si>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</si>
  <si>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</si>
  <si>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</si>
  <si>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</si>
  <si>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</si>
  <si>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</si>
  <si>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</si>
  <si>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</si>
  <si>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</si>
  <si>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</si>
  <si>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</si>
  <si>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</si>
  <si>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</si>
  <si>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</si>
  <si>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</si>
  <si>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</si>
  <si>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</si>
  <si>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</si>
  <si>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</si>
  <si>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</si>
  <si>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</si>
  <si>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</si>
  <si>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</si>
  <si>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</si>
  <si>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</si>
  <si>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</si>
  <si>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</si>
  <si>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</si>
  <si>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</si>
  <si>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</si>
  <si>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</si>
  <si>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</si>
  <si>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</si>
  <si>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</si>
  <si>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</si>
  <si>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</si>
  <si>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</si>
  <si>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</si>
  <si>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</si>
  <si>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</si>
  <si>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</si>
  <si>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</si>
  <si>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</si>
  <si>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</si>
  <si>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</si>
  <si>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</si>
  <si>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</si>
  <si>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</si>
  <si>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</si>
  <si>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</si>
  <si>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</si>
  <si>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</si>
  <si>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</si>
  <si>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</si>
  <si>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</si>
  <si>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</si>
  <si>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</si>
  <si>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</si>
  <si>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</si>
  <si>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</si>
  <si>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</si>
  <si>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</si>
  <si>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</si>
  <si>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</si>
  <si>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</si>
  <si>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</si>
  <si>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</si>
  <si>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</si>
  <si>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</si>
  <si>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</si>
  <si>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</si>
  <si>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</si>
  <si>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</si>
  <si>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</si>
  <si>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</si>
  <si>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</si>
  <si>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</si>
  <si>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</si>
  <si>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</si>
  <si>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</si>
  <si>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</si>
  <si>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</si>
  <si>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</si>
  <si>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</si>
  <si>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</si>
  <si>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</si>
  <si>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</si>
  <si>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</si>
  <si>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</si>
  <si>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</si>
  <si>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</si>
  <si>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</si>
  <si>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</si>
  <si>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</si>
  <si>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</si>
  <si>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</si>
  <si>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</si>
  <si>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</si>
  <si>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</si>
  <si>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</si>
  <si>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</si>
  <si>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</si>
  <si>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</si>
  <si>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</si>
  <si>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</si>
  <si>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</si>
  <si>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</si>
  <si>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</si>
  <si>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</si>
  <si>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</si>
  <si>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</si>
  <si>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</si>
  <si>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</si>
  <si>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</si>
  <si>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</si>
  <si>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</si>
  <si>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</si>
  <si>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</si>
  <si>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</si>
  <si>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</si>
  <si>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</si>
  <si>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</si>
  <si>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</si>
  <si>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</si>
  <si>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</si>
  <si>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</si>
  <si>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</si>
  <si>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</si>
  <si>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</si>
  <si>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</si>
  <si>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</si>
  <si>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</si>
  <si>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</si>
  <si>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</si>
  <si>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</si>
  <si>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</si>
  <si>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</si>
  <si>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</si>
  <si>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</si>
  <si>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</si>
  <si>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</si>
  <si>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</si>
  <si>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</si>
  <si>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</si>
  <si>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</si>
  <si>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</si>
  <si>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</si>
  <si>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</si>
  <si>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</si>
  <si>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</si>
  <si>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</si>
  <si>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</si>
  <si>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</si>
  <si>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</si>
  <si>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</si>
  <si>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</si>
  <si>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</si>
  <si>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</si>
  <si>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</si>
  <si>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</si>
  <si>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</si>
  <si>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</si>
  <si>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</si>
  <si>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</si>
  <si>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</si>
  <si>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</si>
  <si>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</si>
  <si>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</si>
  <si>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</si>
  <si>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</si>
  <si>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</si>
  <si>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</si>
  <si>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</si>
  <si>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</si>
  <si>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</si>
  <si>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</si>
  <si>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</si>
  <si>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</si>
  <si>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</si>
  <si>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</si>
  <si>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</si>
  <si>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</si>
  <si>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</si>
  <si>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</si>
  <si>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</si>
  <si>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</si>
  <si>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</si>
  <si>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</si>
  <si>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</si>
  <si>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</si>
  <si>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</si>
  <si>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</si>
  <si>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</si>
  <si>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</si>
  <si>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</si>
  <si>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</si>
  <si>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</si>
  <si>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</si>
  <si>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</si>
  <si>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</si>
  <si>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</si>
  <si>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</si>
  <si>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</si>
  <si>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</si>
  <si>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</si>
  <si>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</si>
  <si>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</si>
  <si>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</si>
  <si>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</si>
  <si>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</si>
  <si>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</si>
  <si>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</si>
  <si>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</si>
  <si>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</si>
  <si>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</si>
  <si>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</si>
  <si>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</si>
  <si>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</si>
  <si>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</si>
  <si>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</si>
  <si>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</si>
  <si>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</si>
  <si>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</si>
  <si>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</si>
  <si>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</si>
  <si>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</si>
  <si>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</si>
  <si>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</si>
  <si>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</si>
  <si>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</si>
  <si>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</si>
  <si>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</si>
  <si>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</si>
  <si>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</si>
  <si>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</si>
  <si>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</si>
  <si>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</si>
  <si>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</si>
  <si>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</si>
  <si>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</si>
  <si>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</si>
  <si>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</si>
  <si>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</si>
  <si>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</si>
  <si>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</si>
  <si>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</si>
  <si>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</si>
  <si>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</si>
  <si>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</si>
  <si>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</si>
  <si>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</si>
  <si>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</si>
  <si>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</si>
  <si>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</si>
  <si>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</si>
  <si>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</si>
  <si>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</si>
  <si>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</si>
  <si>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</si>
  <si>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</si>
  <si>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</si>
  <si>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</si>
  <si>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</si>
  <si>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</si>
  <si>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</si>
  <si>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</si>
  <si>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</si>
  <si>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</si>
  <si>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</si>
  <si>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</si>
  <si>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</si>
  <si>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</si>
  <si>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</si>
  <si>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</si>
  <si>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</si>
  <si>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</si>
  <si>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</si>
  <si>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</si>
  <si>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</si>
  <si>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</si>
  <si>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</si>
  <si>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</si>
  <si>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</si>
  <si>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</si>
  <si>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</si>
  <si>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</si>
  <si>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</si>
  <si>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</si>
  <si>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</si>
  <si>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</si>
  <si>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</si>
  <si>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</si>
  <si>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</si>
  <si>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</si>
  <si>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</si>
  <si>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</si>
  <si>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</si>
  <si>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</si>
  <si>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</si>
  <si>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</si>
  <si>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</si>
  <si>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</si>
  <si>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</si>
  <si>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</si>
  <si>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</si>
  <si>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</si>
  <si>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</si>
  <si>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</si>
  <si>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</si>
  <si>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</si>
  <si>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</si>
  <si>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</si>
  <si>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</si>
  <si>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</si>
  <si>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</si>
  <si>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</si>
  <si>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</si>
  <si>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</si>
  <si>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</si>
  <si>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</si>
  <si>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</si>
  <si>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</si>
  <si>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</si>
  <si>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</si>
  <si>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</si>
  <si>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</si>
  <si>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</si>
  <si>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</si>
  <si>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</si>
  <si>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</si>
  <si>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</si>
  <si>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</si>
  <si>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</si>
  <si>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</si>
  <si>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</si>
  <si>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</si>
  <si>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</si>
  <si>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</si>
  <si>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</si>
  <si>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</si>
  <si>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</si>
  <si>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</si>
  <si>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</si>
  <si>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</si>
  <si>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</si>
  <si>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</si>
  <si>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</si>
  <si>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</si>
  <si>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</si>
  <si>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</si>
  <si>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</si>
  <si>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</si>
  <si>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</si>
  <si>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</si>
  <si>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</si>
  <si>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</si>
  <si>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</si>
  <si>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</si>
  <si>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</si>
  <si>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</si>
  <si>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</si>
  <si>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</si>
  <si>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</si>
  <si>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</si>
  <si>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</si>
  <si>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</si>
  <si>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</si>
  <si>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</si>
  <si>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</si>
  <si>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</si>
  <si>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</si>
  <si>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</si>
  <si>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</si>
  <si>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</si>
  <si>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</si>
  <si>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</si>
  <si>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</si>
  <si>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</si>
  <si>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</si>
  <si>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</si>
  <si>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</si>
  <si>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</si>
  <si>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</si>
  <si>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</si>
  <si>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</si>
  <si>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</si>
  <si>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</si>
  <si>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</si>
  <si>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</si>
  <si>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</si>
  <si>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</si>
  <si>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</si>
  <si>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</si>
  <si>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</si>
  <si>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</si>
  <si>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</si>
  <si>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</si>
  <si>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</si>
  <si>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</si>
  <si>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</si>
  <si>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</si>
  <si>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</si>
  <si>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</si>
  <si>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</si>
  <si>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</si>
  <si>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</si>
  <si>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</si>
  <si>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</si>
  <si>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</si>
  <si>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</si>
  <si>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</si>
  <si>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</si>
  <si>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</si>
  <si>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</si>
  <si>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</si>
  <si>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</si>
  <si>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</si>
  <si>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</si>
  <si>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</si>
  <si>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</si>
  <si>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</si>
  <si>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</si>
  <si>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</si>
  <si>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</si>
  <si>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</si>
  <si>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</si>
  <si>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</si>
  <si>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</si>
  <si>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</si>
  <si>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</si>
  <si>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</si>
  <si>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</si>
  <si>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</si>
  <si>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</si>
  <si>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</si>
  <si>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</si>
  <si>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</si>
  <si>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</si>
  <si>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</si>
  <si>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</si>
  <si>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</si>
  <si>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</si>
  <si>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</si>
  <si>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</si>
  <si>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</si>
  <si>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</si>
  <si>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</si>
  <si>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</si>
  <si>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</si>
  <si>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</si>
  <si>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</si>
  <si>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</si>
  <si>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</si>
  <si>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</si>
  <si>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</si>
  <si>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</si>
  <si>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</si>
  <si>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</si>
  <si>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</si>
  <si>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</si>
  <si>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</si>
  <si>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</si>
  <si>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</si>
  <si>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</si>
  <si>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</si>
  <si>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</si>
  <si>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</si>
  <si>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</si>
  <si>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</si>
  <si>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</si>
  <si>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</si>
  <si>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</si>
  <si>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</si>
  <si>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</si>
  <si>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</si>
  <si>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</si>
  <si>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</si>
  <si>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</si>
  <si>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</si>
  <si>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</si>
  <si>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</si>
  <si>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</si>
  <si>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</si>
  <si>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</si>
  <si>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</si>
  <si>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</si>
  <si>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</si>
  <si>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</si>
  <si>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</si>
  <si>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</si>
  <si>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</si>
  <si>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</si>
  <si>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</si>
  <si>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</si>
  <si>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</si>
  <si>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</si>
  <si>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</si>
  <si>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</si>
  <si>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</si>
  <si>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</si>
  <si>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</si>
  <si>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</si>
  <si>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</si>
  <si>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</si>
  <si>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</si>
  <si>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</si>
  <si>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</si>
  <si>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</si>
  <si>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</si>
  <si>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</si>
  <si>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</si>
  <si>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</si>
  <si>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</si>
  <si>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</si>
  <si>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</si>
  <si>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</si>
  <si>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</si>
  <si>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</si>
  <si>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</si>
  <si>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</si>
  <si>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</si>
  <si>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</si>
  <si>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</si>
  <si>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</si>
  <si>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</si>
  <si>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</si>
  <si>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</si>
  <si>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</si>
  <si>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</si>
  <si>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</si>
  <si>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</si>
  <si>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</si>
  <si>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</si>
  <si>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</si>
  <si>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</si>
  <si>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</si>
  <si>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</si>
  <si>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</si>
  <si>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</si>
  <si>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</si>
  <si>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</si>
  <si>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</si>
  <si>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</si>
  <si>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</si>
  <si>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</si>
  <si>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</si>
  <si>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</si>
  <si>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</si>
  <si>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</si>
  <si>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</si>
  <si>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</si>
  <si>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</si>
  <si>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</si>
  <si>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</si>
  <si>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</si>
  <si>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</si>
  <si>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</si>
  <si>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</si>
  <si>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</si>
  <si>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</si>
  <si>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</si>
  <si>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</si>
  <si>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</si>
  <si>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</si>
  <si>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</si>
  <si>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</si>
  <si>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</si>
  <si>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</si>
  <si>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</si>
  <si>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</si>
  <si>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</si>
  <si>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</si>
  <si>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</si>
  <si>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</si>
  <si>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</si>
  <si>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</si>
  <si>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</si>
  <si>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</si>
  <si>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</si>
  <si>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</si>
  <si>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</si>
  <si>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</si>
  <si>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</si>
  <si>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</si>
  <si>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</si>
  <si>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</si>
  <si>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</si>
  <si>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</si>
  <si>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</si>
  <si>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</si>
  <si>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</si>
  <si>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</si>
  <si>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</si>
  <si>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</si>
  <si>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</si>
  <si>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</si>
  <si>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</si>
  <si>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</si>
  <si>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</si>
  <si>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</si>
  <si>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</si>
  <si>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</si>
  <si>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</si>
  <si>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</si>
  <si>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</si>
  <si>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</si>
  <si>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</si>
  <si>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</si>
  <si>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</si>
  <si>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</si>
  <si>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</si>
  <si>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</si>
  <si>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</si>
  <si>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</si>
  <si>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</si>
  <si>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</si>
  <si>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</si>
  <si>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</si>
  <si>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</si>
  <si>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</si>
  <si>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</si>
  <si>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</si>
  <si>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</si>
  <si>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</si>
  <si>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</si>
  <si>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</si>
  <si>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</si>
  <si>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</si>
  <si>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</si>
  <si>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</si>
  <si>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</si>
  <si>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</si>
  <si>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</si>
  <si>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</si>
  <si>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</si>
  <si>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</si>
  <si>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</si>
  <si>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</si>
  <si>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</si>
  <si>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</si>
  <si>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</si>
  <si>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</si>
  <si>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</si>
  <si>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</si>
  <si>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</si>
  <si>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</si>
  <si>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</si>
  <si>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</si>
  <si>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</si>
  <si>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</si>
  <si>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</si>
  <si>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</si>
  <si>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</si>
  <si>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</si>
  <si>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</si>
  <si>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</si>
  <si>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</si>
  <si>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</si>
  <si>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</si>
  <si>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</si>
  <si>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</si>
  <si>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</si>
  <si>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</si>
  <si>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</si>
  <si>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</si>
  <si>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</si>
  <si>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</si>
  <si>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</si>
  <si>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</si>
  <si>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</si>
  <si>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</si>
  <si>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</si>
  <si>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</si>
  <si>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</si>
  <si>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</si>
  <si>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</si>
  <si>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</si>
  <si>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</si>
  <si>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</si>
  <si>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</si>
  <si>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</si>
  <si>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</si>
  <si>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</si>
  <si>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</si>
  <si>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</si>
  <si>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</si>
  <si>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</si>
  <si>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</si>
  <si>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</si>
  <si>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</si>
  <si>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</si>
  <si>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</si>
  <si>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</si>
  <si>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</si>
  <si>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</si>
  <si>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</si>
  <si>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</si>
  <si>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</si>
  <si>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</si>
  <si>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</si>
  <si>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</si>
  <si>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</si>
  <si>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</si>
  <si>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</si>
  <si>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</si>
  <si>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</si>
  <si>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</si>
  <si>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</si>
  <si>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</si>
  <si>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</si>
  <si>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</si>
  <si>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</si>
  <si>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</si>
  <si>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</si>
  <si>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</si>
  <si>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</si>
  <si>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</si>
  <si>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</si>
  <si>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</si>
  <si>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</si>
  <si>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</si>
  <si>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</si>
  <si>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</si>
  <si>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</si>
  <si>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</si>
  <si>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</si>
  <si>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</si>
  <si>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</si>
  <si>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</si>
  <si>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</si>
  <si>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</si>
  <si>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</si>
  <si>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</si>
  <si>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</si>
  <si>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</si>
  <si>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</si>
  <si>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</si>
  <si>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</si>
  <si>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</si>
  <si>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</si>
  <si>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</si>
  <si>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</si>
  <si>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</si>
  <si>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</si>
  <si>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</si>
  <si>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</si>
  <si>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</si>
  <si>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</si>
  <si>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</si>
  <si>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</si>
  <si>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</si>
  <si>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</si>
  <si>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</si>
  <si>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</si>
  <si>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</si>
  <si>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</si>
  <si>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</si>
  <si>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</si>
  <si>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</si>
  <si>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</si>
  <si>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</si>
  <si>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</si>
  <si>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</si>
  <si>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</si>
  <si>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</si>
  <si>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</si>
  <si>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</si>
  <si>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</si>
  <si>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</si>
  <si>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</si>
  <si>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</si>
  <si>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</si>
  <si>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</si>
  <si>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</si>
  <si>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</si>
  <si>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</si>
  <si>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</si>
  <si>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</si>
  <si>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</si>
  <si>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</si>
  <si>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</si>
  <si>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</si>
  <si>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</si>
  <si>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</si>
  <si>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</si>
  <si>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</si>
  <si>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</si>
  <si>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</si>
  <si>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</si>
  <si>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</si>
  <si>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</si>
  <si>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</si>
  <si>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</si>
  <si>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</si>
  <si>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</si>
  <si>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</si>
  <si>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</si>
  <si>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</si>
  <si>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</si>
  <si>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</si>
  <si>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</si>
  <si>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</si>
  <si>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</si>
  <si>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</si>
  <si>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</si>
  <si>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</si>
  <si>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</si>
  <si>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</si>
  <si>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</si>
  <si>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</si>
  <si>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</si>
  <si>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</si>
  <si>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</si>
  <si>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</si>
  <si>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</si>
  <si>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</si>
  <si>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</si>
  <si>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</si>
  <si>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</si>
  <si>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</si>
  <si>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</si>
  <si>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</si>
  <si>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</si>
  <si>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</si>
  <si>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</si>
  <si>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</si>
  <si>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</si>
  <si>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</si>
  <si>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</si>
  <si>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</si>
  <si>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</si>
  <si>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</si>
  <si>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</si>
  <si>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</si>
  <si>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</si>
  <si>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</si>
  <si>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</si>
  <si>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</si>
  <si>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</si>
  <si>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</si>
  <si>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</si>
  <si>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</si>
  <si>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</si>
  <si>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</si>
  <si>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</si>
  <si>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</si>
  <si>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</si>
  <si>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</si>
  <si>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</si>
  <si>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</si>
  <si>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</si>
  <si>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</si>
  <si>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</si>
  <si>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</si>
  <si>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</si>
  <si>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</si>
  <si>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</si>
  <si>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</si>
  <si>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</si>
  <si>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</si>
  <si>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</si>
  <si>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</si>
  <si>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</si>
  <si>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</si>
  <si>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</si>
  <si>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</si>
  <si>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</si>
  <si>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</si>
  <si>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</si>
  <si>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</si>
  <si>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</si>
  <si>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</si>
  <si>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</si>
  <si>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</si>
  <si>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</si>
  <si>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</si>
  <si>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</si>
  <si>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</si>
  <si>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</si>
  <si>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</si>
  <si>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</si>
  <si>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</si>
  <si>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</si>
  <si>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</si>
  <si>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</si>
  <si>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</si>
  <si>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</si>
  <si>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</si>
  <si>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</si>
  <si>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</si>
  <si>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</si>
  <si>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</si>
  <si>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</si>
  <si>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</si>
  <si>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</si>
  <si>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</si>
  <si>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</si>
  <si>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</si>
  <si>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</si>
  <si>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</si>
  <si>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</si>
  <si>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</si>
  <si>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</si>
  <si>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</si>
  <si>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</si>
  <si>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</si>
  <si>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</si>
  <si>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</si>
  <si>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</si>
  <si>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</si>
  <si>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</si>
  <si>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</si>
  <si>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</si>
  <si>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</si>
  <si>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</si>
  <si>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</si>
  <si>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</si>
  <si>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</si>
  <si>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</si>
  <si>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</si>
  <si>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</si>
  <si>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</si>
  <si>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</si>
  <si>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</si>
  <si>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</si>
  <si>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</si>
  <si>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</si>
  <si>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</si>
  <si>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</si>
  <si>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</si>
  <si>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</si>
  <si>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</si>
  <si>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</si>
  <si>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</si>
  <si>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</si>
  <si>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</si>
  <si>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</si>
  <si>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</si>
  <si>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</si>
  <si>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</si>
  <si>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</si>
  <si>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</si>
  <si>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</si>
  <si>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</si>
  <si>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</si>
  <si>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</si>
  <si>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</si>
  <si>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</si>
  <si>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</si>
  <si>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</si>
  <si>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</si>
  <si>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</si>
  <si>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</si>
  <si>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</si>
  <si>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</si>
  <si>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</si>
  <si>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</si>
  <si>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</si>
  <si>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</si>
  <si>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</si>
  <si>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</si>
  <si>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</si>
  <si>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</si>
  <si>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</si>
  <si>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</si>
  <si>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</si>
  <si>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</si>
  <si>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</si>
  <si>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</si>
  <si>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</si>
  <si>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</si>
  <si>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</si>
  <si>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</si>
  <si>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</si>
  <si>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</si>
  <si>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</si>
  <si>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</si>
  <si>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</si>
  <si>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</si>
  <si>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</si>
  <si>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</si>
  <si>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</si>
  <si>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</si>
  <si>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</si>
  <si>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</si>
  <si>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</si>
  <si>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</si>
  <si>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</si>
  <si>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</si>
  <si>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</si>
  <si>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</si>
  <si>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</si>
  <si>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</si>
  <si>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</si>
  <si>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</si>
  <si>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</si>
  <si>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</si>
  <si>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</si>
  <si>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</si>
  <si>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</si>
  <si>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</si>
  <si>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</si>
  <si>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</si>
  <si>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</si>
  <si>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</si>
  <si>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</si>
  <si>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</si>
  <si>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</si>
  <si>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</si>
  <si>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</si>
  <si>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</si>
  <si>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</si>
  <si>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</si>
  <si>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</si>
  <si>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</si>
  <si>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</si>
  <si>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</si>
  <si>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</si>
  <si>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</si>
  <si>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</si>
  <si>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</si>
  <si>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</si>
  <si>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</si>
  <si>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</si>
  <si>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</si>
  <si>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</si>
  <si>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</si>
  <si>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</si>
  <si>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</si>
  <si>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</si>
  <si>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</si>
  <si>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</si>
  <si>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</si>
  <si>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</si>
  <si>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</si>
  <si>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</si>
  <si>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</si>
  <si>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</si>
  <si>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</si>
  <si>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</si>
  <si>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</si>
  <si>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</si>
  <si>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</si>
  <si>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</si>
  <si>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</si>
  <si>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</si>
  <si>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</si>
  <si>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</si>
  <si>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</si>
  <si>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</si>
  <si>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</si>
  <si>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</si>
  <si>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</si>
  <si>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</si>
  <si>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</si>
  <si>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</si>
  <si>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</si>
  <si>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</si>
  <si>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</si>
  <si>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</si>
  <si>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</si>
  <si>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</si>
  <si>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</si>
  <si>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</si>
  <si>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</si>
  <si>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</si>
  <si>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</si>
  <si>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</si>
  <si>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</si>
  <si>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</si>
  <si>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</si>
  <si>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</si>
  <si>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</si>
  <si>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</si>
  <si>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</si>
  <si>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</si>
  <si>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</si>
  <si>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</si>
  <si>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</si>
  <si>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</si>
  <si>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</si>
  <si>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</si>
  <si>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</si>
  <si>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</si>
  <si>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</si>
  <si>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</si>
  <si>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</si>
  <si>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</si>
  <si>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</si>
  <si>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</si>
  <si>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</si>
  <si>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</si>
  <si>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</si>
  <si>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</si>
  <si>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</si>
  <si>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</si>
  <si>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</si>
  <si>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</si>
  <si>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</si>
  <si>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</si>
  <si>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</si>
  <si>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</si>
  <si>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</si>
  <si>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</si>
  <si>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</si>
  <si>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</si>
  <si>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</si>
  <si>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</si>
  <si>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</si>
  <si>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</si>
  <si>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</si>
  <si>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</si>
  <si>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</si>
  <si>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</si>
  <si>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</si>
  <si>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</si>
  <si>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</si>
  <si>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</si>
  <si>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</si>
  <si>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</si>
  <si>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</si>
  <si>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</si>
  <si>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</si>
  <si>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</si>
  <si>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</si>
  <si>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</si>
  <si>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</si>
  <si>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</si>
  <si>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</si>
  <si>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</si>
  <si>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</si>
  <si>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</si>
  <si>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</si>
  <si>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</si>
  <si>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</si>
  <si>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</si>
  <si>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</si>
  <si>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</si>
  <si>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</si>
  <si>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</si>
  <si>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</si>
  <si>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</si>
  <si>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</si>
  <si>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</si>
  <si>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</si>
  <si>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</si>
  <si>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</si>
  <si>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</si>
  <si>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</si>
  <si>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</si>
  <si>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</si>
  <si>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</si>
  <si>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</si>
  <si>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</si>
  <si>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</si>
  <si>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</si>
  <si>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</si>
  <si>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</si>
  <si>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</si>
  <si>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</si>
  <si>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</si>
  <si>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</si>
  <si>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</si>
  <si>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</si>
  <si>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</si>
  <si>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</si>
  <si>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</si>
  <si>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</si>
  <si>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</si>
  <si>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</si>
  <si>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</si>
  <si>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</si>
  <si>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</si>
  <si>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</si>
  <si>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</si>
  <si>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</si>
  <si>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</si>
  <si>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</si>
  <si>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</si>
  <si>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</si>
  <si>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</si>
  <si>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</si>
  <si>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</si>
  <si>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</si>
  <si>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</si>
  <si>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</si>
  <si>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</si>
  <si>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</si>
  <si>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</si>
  <si>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</si>
  <si>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</si>
  <si>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</si>
  <si>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</si>
  <si>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</si>
  <si>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</si>
  <si>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</si>
  <si>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</si>
  <si>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</si>
  <si>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</si>
  <si>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</si>
  <si>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</si>
  <si>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</si>
  <si>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</si>
  <si>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</si>
  <si>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</si>
  <si>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</si>
  <si>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</si>
  <si>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</si>
  <si>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</si>
  <si>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</si>
  <si>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</si>
  <si>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</si>
  <si>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</si>
  <si>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</si>
  <si>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</si>
  <si>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</si>
  <si>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</si>
  <si>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</si>
  <si>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</si>
  <si>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</si>
  <si>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</si>
  <si>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</si>
  <si>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</si>
  <si>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</si>
  <si>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</si>
  <si>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</si>
  <si>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</si>
  <si>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</si>
  <si>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</si>
  <si>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</si>
  <si>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</si>
  <si>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</si>
  <si>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</si>
  <si>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</si>
  <si>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</si>
  <si>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</si>
  <si>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</si>
  <si>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</si>
  <si>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</si>
  <si>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</si>
  <si>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</si>
  <si>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</si>
  <si>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</si>
  <si>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</si>
  <si>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</si>
  <si>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</si>
  <si>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</si>
  <si>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</si>
  <si>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</si>
  <si>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</si>
  <si>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</si>
  <si>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</si>
  <si>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</si>
  <si>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</si>
  <si>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</si>
  <si>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</si>
  <si>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</si>
  <si>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</si>
  <si>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</si>
  <si>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</si>
  <si>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</si>
  <si>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</si>
  <si>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</si>
  <si>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</si>
  <si>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</si>
  <si>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</si>
  <si>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</si>
  <si>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</si>
  <si>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</si>
  <si>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</si>
  <si>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</si>
  <si>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</si>
  <si>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</si>
  <si>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</si>
  <si>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</si>
  <si>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</si>
  <si>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</si>
  <si>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</si>
  <si>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</si>
  <si>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</si>
  <si>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</si>
  <si>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</si>
  <si>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</si>
  <si>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</si>
  <si>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</si>
  <si>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</si>
  <si>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</si>
  <si>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</si>
  <si>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</si>
  <si>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</si>
  <si>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</si>
  <si>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</si>
  <si>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</si>
  <si>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</si>
  <si>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</si>
  <si>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</si>
  <si>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</si>
  <si>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</si>
  <si>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</si>
  <si>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</si>
  <si>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</si>
  <si>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</si>
  <si>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</si>
  <si>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</si>
  <si>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</si>
  <si>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</si>
  <si>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</si>
  <si>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</si>
  <si>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</si>
  <si>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</si>
  <si>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</si>
  <si>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</si>
  <si>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</si>
  <si>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</si>
  <si>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</si>
  <si>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</si>
  <si>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</si>
  <si>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</si>
  <si>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</si>
  <si>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</si>
  <si>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</si>
  <si>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</si>
  <si>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</si>
  <si>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</si>
  <si>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</si>
  <si>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</si>
  <si>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</si>
  <si>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</si>
  <si>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</si>
  <si>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</si>
  <si>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</si>
  <si>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</si>
  <si>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</si>
  <si>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</si>
  <si>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</si>
  <si>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</si>
  <si>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</si>
  <si>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</si>
  <si>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</si>
  <si>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</si>
  <si>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</si>
  <si>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</si>
  <si>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</si>
  <si>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</si>
  <si>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</si>
  <si>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</si>
  <si>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</si>
  <si>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</si>
  <si>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</si>
  <si>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</si>
  <si>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</si>
  <si>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</si>
  <si>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</si>
  <si>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</si>
  <si>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</si>
  <si>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</si>
  <si>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</si>
  <si>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</si>
  <si>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</si>
  <si>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</si>
  <si>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</si>
  <si>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</si>
  <si>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</si>
  <si>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</si>
  <si>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</si>
  <si>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</si>
  <si>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</si>
  <si>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</si>
  <si>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</si>
  <si>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</si>
  <si>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</si>
  <si>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</si>
  <si>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</si>
  <si>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</si>
  <si>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</si>
  <si>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</si>
  <si>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</si>
  <si>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</si>
  <si>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</si>
  <si>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</si>
  <si>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</si>
  <si>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</si>
  <si>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</si>
  <si>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</si>
  <si>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</si>
  <si>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</si>
  <si>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</si>
  <si>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</si>
  <si>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</si>
  <si>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</si>
  <si>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</si>
  <si>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</si>
  <si>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</si>
  <si>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</si>
  <si>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</si>
  <si>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</si>
  <si>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</si>
  <si>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</si>
  <si>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</si>
  <si>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</si>
  <si>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</si>
  <si>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</si>
  <si>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</si>
  <si>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</si>
  <si>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</si>
  <si>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</si>
  <si>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</si>
  <si>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</si>
  <si>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</si>
  <si>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</si>
  <si>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</si>
  <si>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</si>
  <si>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</si>
  <si>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</si>
  <si>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</si>
  <si>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</si>
  <si>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</si>
  <si>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</si>
  <si>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</si>
  <si>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</si>
  <si>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</si>
  <si>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</si>
  <si>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</si>
  <si>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</si>
  <si>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</si>
  <si>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</si>
  <si>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</si>
  <si>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</si>
  <si>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</si>
  <si>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</si>
  <si>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</si>
  <si>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</si>
  <si>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</si>
  <si>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</si>
  <si>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</si>
  <si>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</si>
  <si>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</si>
  <si>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</si>
  <si>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</si>
  <si>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</si>
  <si>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</si>
  <si>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</si>
  <si>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</si>
  <si>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</si>
  <si>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</si>
  <si>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</si>
  <si>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</si>
  <si>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</si>
  <si>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</si>
  <si>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</si>
  <si>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</si>
  <si>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</si>
  <si>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</si>
  <si>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</si>
  <si>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</si>
  <si>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</si>
  <si>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</si>
  <si>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</si>
  <si>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</si>
  <si>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</si>
  <si>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</si>
  <si>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</si>
  <si>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</si>
  <si>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</si>
  <si>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</si>
  <si>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</si>
  <si>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</si>
  <si>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</si>
  <si>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</si>
  <si>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</si>
  <si>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</si>
  <si>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</si>
  <si>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</si>
  <si>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</si>
  <si>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</si>
  <si>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</si>
  <si>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</si>
  <si>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</si>
  <si>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</si>
  <si>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</si>
  <si>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</si>
  <si>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</si>
  <si>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</si>
  <si>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</si>
  <si>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</si>
  <si>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</si>
  <si>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</si>
  <si>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</si>
  <si>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</si>
  <si>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</si>
  <si>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</si>
  <si>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</si>
  <si>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</si>
  <si>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</si>
  <si>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</si>
  <si>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</si>
  <si>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</si>
  <si>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</si>
  <si>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</si>
  <si>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</si>
  <si>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</si>
  <si>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</si>
  <si>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</si>
  <si>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</si>
  <si>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</si>
  <si>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</si>
  <si>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</si>
  <si>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</si>
  <si>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</si>
  <si>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</si>
  <si>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</si>
  <si>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</si>
  <si>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</si>
  <si>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</si>
  <si>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</si>
  <si>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</si>
  <si>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</si>
  <si>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</si>
  <si>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</si>
  <si>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</si>
  <si>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</si>
  <si>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</si>
  <si>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</si>
  <si>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</si>
  <si>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</si>
  <si>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</si>
  <si>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</si>
  <si>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</si>
  <si>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</si>
  <si>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</si>
  <si>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</si>
  <si>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</si>
  <si>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</si>
  <si>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</si>
  <si>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</si>
  <si>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</si>
  <si>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</si>
  <si>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</si>
  <si>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</si>
  <si>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</si>
  <si>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</si>
  <si>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</si>
  <si>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</si>
  <si>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</si>
  <si>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</si>
  <si>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</si>
  <si>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</si>
  <si>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</si>
  <si>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</si>
  <si>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</si>
  <si>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</si>
  <si>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</si>
  <si>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</si>
  <si>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</si>
  <si>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</si>
  <si>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</si>
  <si>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</si>
  <si>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</si>
  <si>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</si>
  <si>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</si>
  <si>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</si>
  <si>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</si>
  <si>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</si>
  <si>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</si>
  <si>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</si>
  <si>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</si>
  <si>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</si>
  <si>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</si>
  <si>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</si>
  <si>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</si>
  <si>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</si>
  <si>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</si>
  <si>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</si>
  <si>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</si>
  <si>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</si>
  <si>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</si>
  <si>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</si>
  <si>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</si>
  <si>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</si>
  <si>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</si>
  <si>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</si>
  <si>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</si>
  <si>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</si>
  <si>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</si>
  <si>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</si>
  <si>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</si>
  <si>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</si>
  <si>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</si>
  <si>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</si>
  <si>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</si>
  <si>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</si>
  <si>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</si>
  <si>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</si>
  <si>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</si>
  <si>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</si>
  <si>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</si>
  <si>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</si>
  <si>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</si>
  <si>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</si>
  <si>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</si>
  <si>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</si>
  <si>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</si>
  <si>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</si>
  <si>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</si>
  <si>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</si>
  <si>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</si>
  <si>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</si>
  <si>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</si>
  <si>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</si>
  <si>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</si>
  <si>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</si>
  <si>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</si>
  <si>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</si>
  <si>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</si>
  <si>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</si>
  <si>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</si>
  <si>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</si>
  <si>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</si>
  <si>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</si>
  <si>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</si>
  <si>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</si>
  <si>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</si>
  <si>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</si>
  <si>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</si>
  <si>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</si>
  <si>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</si>
  <si>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</si>
  <si>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</si>
  <si>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</si>
  <si>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</si>
  <si>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</si>
  <si>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</si>
  <si>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</si>
  <si>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</si>
  <si>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</si>
  <si>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</si>
  <si>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</si>
  <si>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</si>
  <si>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</si>
  <si>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</si>
  <si>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</si>
  <si>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</si>
  <si>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</si>
  <si>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</si>
  <si>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</si>
  <si>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</si>
  <si>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</si>
  <si>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</si>
  <si>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</si>
  <si>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</si>
  <si>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</si>
  <si>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</si>
  <si>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</si>
  <si>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</si>
  <si>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</si>
  <si>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</si>
  <si>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</si>
  <si>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</si>
  <si>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</si>
  <si>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</si>
  <si>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</si>
  <si>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</si>
  <si>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</si>
  <si>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</si>
  <si>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</si>
  <si>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</si>
  <si>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</si>
  <si>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</si>
  <si>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</si>
  <si>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</si>
  <si>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</si>
  <si>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</si>
  <si>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</si>
  <si>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</si>
  <si>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</si>
  <si>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</si>
  <si>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</si>
  <si>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</si>
  <si>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</si>
  <si>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</si>
  <si>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</si>
  <si>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</si>
  <si>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</si>
  <si>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</si>
  <si>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</si>
  <si>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</si>
  <si>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</si>
  <si>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</si>
  <si>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</si>
  <si>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</si>
  <si>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</si>
  <si>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</si>
  <si>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</si>
  <si>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</si>
  <si>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</si>
  <si>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</si>
  <si>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</si>
  <si>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</si>
  <si>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</si>
  <si>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</si>
  <si>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</si>
  <si>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</si>
  <si>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</si>
  <si>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</si>
  <si>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</si>
  <si>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</si>
  <si>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</si>
  <si>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</si>
  <si>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</si>
  <si>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</si>
  <si>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</si>
  <si>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</si>
  <si>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</si>
  <si>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</si>
  <si>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</si>
  <si>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</si>
  <si>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</si>
  <si>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</si>
  <si>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</si>
  <si>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</si>
  <si>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</si>
  <si>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</si>
  <si>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</si>
  <si>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</si>
  <si>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</si>
  <si>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</si>
  <si>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</si>
  <si>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</si>
  <si>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</si>
  <si>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</si>
  <si>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</si>
  <si>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</si>
  <si>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</si>
  <si>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</si>
  <si>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</si>
  <si>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</si>
  <si>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</si>
  <si>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</si>
  <si>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</si>
  <si>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</si>
  <si>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</si>
  <si>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</si>
  <si>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</si>
  <si>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</si>
  <si>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</si>
  <si>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</si>
  <si>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</si>
  <si>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</si>
  <si>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</si>
  <si>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</si>
  <si>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</si>
  <si>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</si>
  <si>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</si>
  <si>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</si>
  <si>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</si>
  <si>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</si>
  <si>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</si>
  <si>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</si>
  <si>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</si>
  <si>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</si>
  <si>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</si>
  <si>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</si>
  <si>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</si>
  <si>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</si>
  <si>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</si>
  <si>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</si>
  <si>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</si>
  <si>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</si>
  <si>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</si>
  <si>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</si>
  <si>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</si>
  <si>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</si>
  <si>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</si>
  <si>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</si>
  <si>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</si>
  <si>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</si>
  <si>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</si>
  <si>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</si>
  <si>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</si>
  <si>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</si>
  <si>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</si>
  <si>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</si>
  <si>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</si>
  <si>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</si>
  <si>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</si>
  <si>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</si>
  <si>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</si>
  <si>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</si>
  <si>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</si>
  <si>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</si>
  <si>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</si>
  <si>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</si>
  <si>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</si>
  <si>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</si>
  <si>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</si>
  <si>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</si>
  <si>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</si>
  <si>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</si>
  <si>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</si>
  <si>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</si>
  <si>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</si>
  <si>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</si>
  <si>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</si>
  <si>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</si>
  <si>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</si>
  <si>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</si>
  <si>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</si>
  <si>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</si>
  <si>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</si>
  <si>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</si>
  <si>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</si>
  <si>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</si>
  <si>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</si>
  <si>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</si>
  <si>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</si>
  <si>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</si>
  <si>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</si>
  <si>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</si>
  <si>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</si>
  <si>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</si>
  <si>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</si>
  <si>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</si>
  <si>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</si>
  <si>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</si>
  <si>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</si>
  <si>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</si>
  <si>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</si>
  <si>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</si>
  <si>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</si>
  <si>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</si>
  <si>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</si>
  <si>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</si>
  <si>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</si>
  <si>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</si>
  <si>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</si>
  <si>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</si>
  <si>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</si>
  <si>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</si>
  <si>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</si>
  <si>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</si>
  <si>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</si>
  <si>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</si>
  <si>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</si>
  <si>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</si>
  <si>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</si>
  <si>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</si>
  <si>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</si>
  <si>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</si>
  <si>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</si>
  <si>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</si>
  <si>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</si>
  <si>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</si>
  <si>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</si>
  <si>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</si>
  <si>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</si>
  <si>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</si>
  <si>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</si>
  <si>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</si>
  <si>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</si>
  <si>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</si>
  <si>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</si>
  <si>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</si>
  <si>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</si>
  <si>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</si>
  <si>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</si>
  <si>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</si>
  <si>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</si>
  <si>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</si>
  <si>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</si>
  <si>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</si>
  <si>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</si>
  <si>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</si>
  <si>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</si>
  <si>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</si>
  <si>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</si>
  <si>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</si>
  <si>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</si>
  <si>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</si>
  <si>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</si>
  <si>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</si>
  <si>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</si>
  <si>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</si>
  <si>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</si>
  <si>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</si>
  <si>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</si>
  <si>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</si>
  <si>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</si>
  <si>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</si>
  <si>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</si>
  <si>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</si>
  <si>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</si>
  <si>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</si>
  <si>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</si>
  <si>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</si>
  <si>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</si>
  <si>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</si>
  <si>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</si>
  <si>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</si>
  <si>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</si>
  <si>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</si>
  <si>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</si>
  <si>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</si>
  <si>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</si>
  <si>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</si>
  <si>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</si>
  <si>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</si>
  <si>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</si>
  <si>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</si>
  <si>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</si>
  <si>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</si>
  <si>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</si>
  <si>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</si>
  <si>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</si>
  <si>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</si>
  <si>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</si>
  <si>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</si>
  <si>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</si>
  <si>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</si>
  <si>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</si>
  <si>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</si>
  <si>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</si>
  <si>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</si>
  <si>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</si>
  <si>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</si>
  <si>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</si>
  <si>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</si>
  <si>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</si>
  <si>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</si>
  <si>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</si>
  <si>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</si>
  <si>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</si>
  <si>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</si>
  <si>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</si>
  <si>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</si>
  <si>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</si>
  <si>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</si>
  <si>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</si>
  <si>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</si>
  <si>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</si>
  <si>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</si>
  <si>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</si>
  <si>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</si>
  <si>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</si>
  <si>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</si>
  <si>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</si>
  <si>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</si>
  <si>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</si>
  <si>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</si>
  <si>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</si>
  <si>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</si>
  <si>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</si>
  <si>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</si>
  <si>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</si>
  <si>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</si>
  <si>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</si>
  <si>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</si>
  <si>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</si>
  <si>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</si>
  <si>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</si>
  <si>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</si>
  <si>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</si>
  <si>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</si>
  <si>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</si>
  <si>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</si>
  <si>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</si>
  <si>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</si>
  <si>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</si>
  <si>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</si>
  <si>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</si>
  <si>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</si>
  <si>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</si>
  <si>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</si>
  <si>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</si>
  <si>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</si>
  <si>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</si>
  <si>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</si>
  <si>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</si>
  <si>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</si>
  <si>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</si>
  <si>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</si>
  <si>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</si>
  <si>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</si>
  <si>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</si>
  <si>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</si>
  <si>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</si>
  <si>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</si>
  <si>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</si>
  <si>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</si>
  <si>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</si>
  <si>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</si>
  <si>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</si>
  <si>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</si>
  <si>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</si>
  <si>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</si>
  <si>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</si>
  <si>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</si>
  <si>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</si>
  <si>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</si>
  <si>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</si>
  <si>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</si>
  <si>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</si>
  <si>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</si>
  <si>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</si>
  <si>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</si>
  <si>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</si>
  <si>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</si>
  <si>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</si>
  <si>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</si>
  <si>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</si>
  <si>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</si>
  <si>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</si>
  <si>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</si>
  <si>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</si>
  <si>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</si>
  <si>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</si>
  <si>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</si>
  <si>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</si>
  <si>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</si>
  <si>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</si>
  <si>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</si>
  <si>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</si>
  <si>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</si>
  <si>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</si>
  <si>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</si>
  <si>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</si>
  <si>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</si>
  <si>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</si>
  <si>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</si>
  <si>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</si>
  <si>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</si>
  <si>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</si>
  <si>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</si>
  <si>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</si>
  <si>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</si>
  <si>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</si>
  <si>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</si>
  <si>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</si>
  <si>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</si>
  <si>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</si>
  <si>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</si>
  <si>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</si>
  <si>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</si>
  <si>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</si>
  <si>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</si>
  <si>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</si>
  <si>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</si>
  <si>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</si>
  <si>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</si>
  <si>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</si>
  <si>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</si>
  <si>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</si>
  <si>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</si>
  <si>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</si>
  <si>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</si>
  <si>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</si>
  <si>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</si>
  <si>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</si>
  <si>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</si>
  <si>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</si>
  <si>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</si>
  <si>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</si>
  <si>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</si>
  <si>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</si>
  <si>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</si>
  <si>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</si>
  <si>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</si>
  <si>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</si>
  <si>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</si>
  <si>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</si>
  <si>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</si>
  <si>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</si>
  <si>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</si>
  <si>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</si>
  <si>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</si>
  <si>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</si>
  <si>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</si>
  <si>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</si>
  <si>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</si>
  <si>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</si>
  <si>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</si>
  <si>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</si>
  <si>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</si>
  <si>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</si>
  <si>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</si>
  <si>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</si>
  <si>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</si>
  <si>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</si>
  <si>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</si>
  <si>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</si>
  <si>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</si>
  <si>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</si>
  <si>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</si>
  <si>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</si>
  <si>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</si>
  <si>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</si>
  <si>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</si>
  <si>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</si>
  <si>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</si>
  <si>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</si>
  <si>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</si>
  <si>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</si>
  <si>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</si>
  <si>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</si>
  <si>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</si>
  <si>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</si>
  <si>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</si>
  <si>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</si>
  <si>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</si>
  <si>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</si>
  <si>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</si>
  <si>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</si>
  <si>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</si>
  <si>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</si>
  <si>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</si>
  <si>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</si>
  <si>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</si>
  <si>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</si>
  <si>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</si>
  <si>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</si>
  <si>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</si>
  <si>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</si>
  <si>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</si>
  <si>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</si>
  <si>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</si>
  <si>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</si>
  <si>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</si>
  <si>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</si>
  <si>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</si>
  <si>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</si>
  <si>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</si>
  <si>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</si>
  <si>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</si>
  <si>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</si>
  <si>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</si>
  <si>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</si>
  <si>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</si>
  <si>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</si>
  <si>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</si>
  <si>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</si>
  <si>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</si>
  <si>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</si>
  <si>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</si>
  <si>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</si>
  <si>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</si>
  <si>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</si>
  <si>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</si>
  <si>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</si>
  <si>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</si>
  <si>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</si>
  <si>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</si>
  <si>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</si>
  <si>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</si>
  <si>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</si>
  <si>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</si>
  <si>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</si>
  <si>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</si>
  <si>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</si>
  <si>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</si>
  <si>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</si>
  <si>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</si>
  <si>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</si>
  <si>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</si>
  <si>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</si>
  <si>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</si>
  <si>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</si>
  <si>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</si>
  <si>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</si>
  <si>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</si>
  <si>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</si>
  <si>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</si>
  <si>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</si>
  <si>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</si>
  <si>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</si>
  <si>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</si>
  <si>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</si>
  <si>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</si>
  <si>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</si>
  <si>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</si>
  <si>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</si>
  <si>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</si>
  <si>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</si>
  <si>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</si>
  <si>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</si>
  <si>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</si>
  <si>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</si>
  <si>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</si>
  <si>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</si>
  <si>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</si>
  <si>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</si>
  <si>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</si>
  <si>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</si>
  <si>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</si>
  <si>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</si>
  <si>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</si>
  <si>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</si>
  <si>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</si>
  <si>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</si>
  <si>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</si>
  <si>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</si>
  <si>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</si>
  <si>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</si>
  <si>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</si>
  <si>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</si>
  <si>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</si>
  <si>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</si>
  <si>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</si>
  <si>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</si>
  <si>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</si>
  <si>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</si>
  <si>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</si>
  <si>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</si>
  <si>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</si>
  <si>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</si>
  <si>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</si>
  <si>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</si>
  <si>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</si>
  <si>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</si>
  <si>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</si>
  <si>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</si>
  <si>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</si>
  <si>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</si>
  <si>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</si>
  <si>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</si>
  <si>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</si>
  <si>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</si>
  <si>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</si>
  <si>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</si>
  <si>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</si>
  <si>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</si>
  <si>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</si>
  <si>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</si>
  <si>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</si>
  <si>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</si>
  <si>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</si>
  <si>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</si>
  <si>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</si>
  <si>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</si>
  <si>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</si>
  <si>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</si>
  <si>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</si>
  <si>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</si>
  <si>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</si>
  <si>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</si>
  <si>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</si>
  <si>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</si>
  <si>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</si>
  <si>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</si>
  <si>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</si>
  <si>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</si>
  <si>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</si>
  <si>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</si>
  <si>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</si>
  <si>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</si>
  <si>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</si>
  <si>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</si>
  <si>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</si>
  <si>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</si>
  <si>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</si>
  <si>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</si>
  <si>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</si>
  <si>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</si>
  <si>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</si>
  <si>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</si>
  <si>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</si>
  <si>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</si>
  <si>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</si>
  <si>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</si>
  <si>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</si>
  <si>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</si>
  <si>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</si>
  <si>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</si>
  <si>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</si>
  <si>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</si>
  <si>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</si>
  <si>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</si>
  <si>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</si>
  <si>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</si>
  <si>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</si>
  <si>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</si>
  <si>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</si>
  <si>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</si>
  <si>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</si>
  <si>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</si>
  <si>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</si>
  <si>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</si>
  <si>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</si>
  <si>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</si>
  <si>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</si>
  <si>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</si>
  <si>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</si>
  <si>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</si>
  <si>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</si>
  <si>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</si>
  <si>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</si>
  <si>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</si>
  <si>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</si>
  <si>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</si>
  <si>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</si>
  <si>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</si>
  <si>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</si>
  <si>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</si>
  <si>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</si>
  <si>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</si>
  <si>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</si>
  <si>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</si>
  <si>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</si>
  <si>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</si>
  <si>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</si>
  <si>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</si>
  <si>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</si>
  <si>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</si>
  <si>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</si>
  <si>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</si>
  <si>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</si>
  <si>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</si>
  <si>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</si>
  <si>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</si>
  <si>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</si>
  <si>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</si>
  <si>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</si>
  <si>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</si>
  <si>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</si>
  <si>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</si>
  <si>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</si>
  <si>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</si>
  <si>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</si>
  <si>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</si>
  <si>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</si>
  <si>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</si>
  <si>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</si>
  <si>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</si>
  <si>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</si>
  <si>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</si>
  <si>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</si>
  <si>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</si>
  <si>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</si>
  <si>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</si>
  <si>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</si>
  <si>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</si>
  <si>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</si>
  <si>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</si>
  <si>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</si>
  <si>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</si>
  <si>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</si>
  <si>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</si>
  <si>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</si>
  <si>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</si>
  <si>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</si>
  <si>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</si>
  <si>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</si>
  <si>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</si>
  <si>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</si>
  <si>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</si>
  <si>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</si>
  <si>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</si>
  <si>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</si>
  <si>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</si>
  <si>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</si>
  <si>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</si>
  <si>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</si>
  <si>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</si>
  <si>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</si>
  <si>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</si>
  <si>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</si>
  <si>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</si>
  <si>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</si>
  <si>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</si>
  <si>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</si>
  <si>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</si>
  <si>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</si>
  <si>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</si>
  <si>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</si>
  <si>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</si>
  <si>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</si>
  <si>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</si>
  <si>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</si>
  <si>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</si>
  <si>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</si>
  <si>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</si>
  <si>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</si>
  <si>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</si>
  <si>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</si>
  <si>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</si>
  <si>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</si>
  <si>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</si>
  <si>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</si>
  <si>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</si>
  <si>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</si>
  <si>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</si>
  <si>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</si>
  <si>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</si>
  <si>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</si>
  <si>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</si>
  <si>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</si>
  <si>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</si>
  <si>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</si>
  <si>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</si>
  <si>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</si>
  <si>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</si>
  <si>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</si>
  <si>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</si>
  <si>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</si>
  <si>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</si>
  <si>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</si>
  <si>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</si>
  <si>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</si>
  <si>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</si>
  <si>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</si>
  <si>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</si>
  <si>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</si>
  <si>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</si>
  <si>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</si>
  <si>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</si>
  <si>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</si>
  <si>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</si>
  <si>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</si>
  <si>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</si>
  <si>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</si>
  <si>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</si>
  <si>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</si>
  <si>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</si>
  <si>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</si>
  <si>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</si>
  <si>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</si>
  <si>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</si>
  <si>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</si>
  <si>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</si>
  <si>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</si>
  <si>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</si>
  <si>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</si>
  <si>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</si>
  <si>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</si>
  <si>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</si>
  <si>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</si>
  <si>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</si>
  <si>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</si>
  <si>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</si>
  <si>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</si>
  <si>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</si>
  <si>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</si>
  <si>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</si>
  <si>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</si>
  <si>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</si>
  <si>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</si>
  <si>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</si>
  <si>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</si>
  <si>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</si>
  <si>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</si>
  <si>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</si>
  <si>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</si>
  <si>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</si>
  <si>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</si>
  <si>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</si>
  <si>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</si>
  <si>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</si>
  <si>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</si>
  <si>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</si>
  <si>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</si>
  <si>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</si>
  <si>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</si>
  <si>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</si>
  <si>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</si>
  <si>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</si>
  <si>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</si>
  <si>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</si>
  <si>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</si>
  <si>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</si>
  <si>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</si>
  <si>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</si>
  <si>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</si>
  <si>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</si>
  <si>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</si>
  <si>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</si>
  <si>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</si>
  <si>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</si>
  <si>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</si>
  <si>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</si>
  <si>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</si>
  <si>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</si>
  <si>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</si>
  <si>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</si>
  <si>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</si>
  <si>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</si>
  <si>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</si>
  <si>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</si>
  <si>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</si>
  <si>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</si>
  <si>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</si>
  <si>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</si>
  <si>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</si>
  <si>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</si>
  <si>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</si>
  <si>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</si>
  <si>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</si>
  <si>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</si>
  <si>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</si>
  <si>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</si>
  <si>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</si>
  <si>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</si>
  <si>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</si>
  <si>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</si>
  <si>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</si>
  <si>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</si>
  <si>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</si>
  <si>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</si>
  <si>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</si>
  <si>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</si>
  <si>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</si>
  <si>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</si>
  <si>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</si>
  <si>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</si>
  <si>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</si>
  <si>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</si>
  <si>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</si>
  <si>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</si>
  <si>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</si>
  <si>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</si>
  <si>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</si>
  <si>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</si>
  <si>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</si>
  <si>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</si>
  <si>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</si>
  <si>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</si>
  <si>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</si>
  <si>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</si>
  <si>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</si>
  <si>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</si>
  <si>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</si>
  <si>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</si>
  <si>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</si>
  <si>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</si>
  <si>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</si>
  <si>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</si>
  <si>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</si>
  <si>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</si>
  <si>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</si>
  <si>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</si>
  <si>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</si>
  <si>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</si>
  <si>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</si>
  <si>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</si>
  <si>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</si>
  <si>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</si>
  <si>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</si>
  <si>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</si>
  <si>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</si>
  <si>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</si>
  <si>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</si>
  <si>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</si>
  <si>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</si>
  <si>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</si>
  <si>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</si>
  <si>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</si>
  <si>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</si>
  <si>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</si>
  <si>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</si>
  <si>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</si>
  <si>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</si>
  <si>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</si>
  <si>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</si>
  <si>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</si>
  <si>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</si>
  <si>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</si>
  <si>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</si>
  <si>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</si>
  <si>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</si>
  <si>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</si>
  <si>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</si>
  <si>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</si>
  <si>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</si>
  <si>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</si>
  <si>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</si>
  <si>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</si>
  <si>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</si>
  <si>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</si>
  <si>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</si>
  <si>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</si>
  <si>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</si>
  <si>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</si>
  <si>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</si>
  <si>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</si>
  <si>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</si>
  <si>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</si>
  <si>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</si>
  <si>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</si>
  <si>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</si>
  <si>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</si>
  <si>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</si>
  <si>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</si>
  <si>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</si>
  <si>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</si>
  <si>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</si>
  <si>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</si>
  <si>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</si>
  <si>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</si>
  <si>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</si>
  <si>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</si>
  <si>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</si>
  <si>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</si>
  <si>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</si>
  <si>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</si>
  <si>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</si>
  <si>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</si>
  <si>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</si>
  <si>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</si>
  <si>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</si>
  <si>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</si>
  <si>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</si>
  <si>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</si>
  <si>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</si>
  <si>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</si>
  <si>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</si>
  <si>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</si>
  <si>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</si>
  <si>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</si>
  <si>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</si>
  <si>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</si>
  <si>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</si>
  <si>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</si>
  <si>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</si>
  <si>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</si>
  <si>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</si>
  <si>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</si>
  <si>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</si>
  <si>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</si>
  <si>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</si>
  <si>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</si>
  <si>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</si>
  <si>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</si>
  <si>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</si>
  <si>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</si>
  <si>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</si>
  <si>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</si>
  <si>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</si>
  <si>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</si>
  <si>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</si>
  <si>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</si>
  <si>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</si>
  <si>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</si>
  <si>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</si>
  <si>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</si>
  <si>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</si>
  <si>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</si>
  <si>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</si>
  <si>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</si>
  <si>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</si>
  <si>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</si>
  <si>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</si>
  <si>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</si>
  <si>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</si>
  <si>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</si>
  <si>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</si>
  <si>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</si>
  <si>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</si>
  <si>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</si>
  <si>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</si>
  <si>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</si>
  <si>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</si>
  <si>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</si>
  <si>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</si>
  <si>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</si>
  <si>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</si>
  <si>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</si>
  <si>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</si>
  <si>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</si>
  <si>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</si>
  <si>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</si>
  <si>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</si>
  <si>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</si>
  <si>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</si>
  <si>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</si>
  <si>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</si>
  <si>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</si>
  <si>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</si>
  <si>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</si>
  <si>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</si>
  <si>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</si>
  <si>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</si>
  <si>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</si>
  <si>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</si>
  <si>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</si>
  <si>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</si>
  <si>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</si>
  <si>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</si>
  <si>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</si>
  <si>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</si>
  <si>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</si>
  <si>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</si>
  <si>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</si>
  <si>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</si>
  <si>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</si>
  <si>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</si>
  <si>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</si>
  <si>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</si>
  <si>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</si>
  <si>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</si>
  <si>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</si>
  <si>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</si>
  <si>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</si>
  <si>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</si>
  <si>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</si>
  <si>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</si>
  <si>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</si>
  <si>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</si>
  <si>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</si>
  <si>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</si>
  <si>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</si>
  <si>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</si>
  <si>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</si>
  <si>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</si>
  <si>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</si>
  <si>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</si>
  <si>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</si>
  <si>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</si>
  <si>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</si>
  <si>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</si>
  <si>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</si>
  <si>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</si>
  <si>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</si>
  <si>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</si>
  <si>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</si>
  <si>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</si>
  <si>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</si>
  <si>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</si>
  <si>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</si>
  <si>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</si>
  <si>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</si>
  <si>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</si>
  <si>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</si>
  <si>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</si>
  <si>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</si>
  <si>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</si>
  <si>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</si>
  <si>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</si>
  <si>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</si>
  <si>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</si>
  <si>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</si>
  <si>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</si>
  <si>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</si>
  <si>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</si>
  <si>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</si>
  <si>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</si>
  <si>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</si>
  <si>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</si>
  <si>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</si>
  <si>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</si>
  <si>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</si>
  <si>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</si>
  <si>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</si>
  <si>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</si>
  <si>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</si>
  <si>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</si>
  <si>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</si>
  <si>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</si>
  <si>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</si>
  <si>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</si>
  <si>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</si>
  <si>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</si>
  <si>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</si>
  <si>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</si>
  <si>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</si>
  <si>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</si>
  <si>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</si>
  <si>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</si>
  <si>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</si>
  <si>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</si>
  <si>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</si>
  <si>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</si>
  <si>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</si>
  <si>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</si>
  <si>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</si>
  <si>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</si>
  <si>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</si>
  <si>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</si>
  <si>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</si>
  <si>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</si>
  <si>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</si>
  <si>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</si>
  <si>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</si>
  <si>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</si>
  <si>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</si>
  <si>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</si>
  <si>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</si>
  <si>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</si>
  <si>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</si>
  <si>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</si>
  <si>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</si>
  <si>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</si>
  <si>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</si>
  <si>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</si>
  <si>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</si>
  <si>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</si>
  <si>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</si>
  <si>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</si>
  <si>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</si>
  <si>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</si>
  <si>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</si>
  <si>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</si>
  <si>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</si>
  <si>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</si>
  <si>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</si>
  <si>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</si>
  <si>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</si>
  <si>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</si>
  <si>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</si>
  <si>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</si>
  <si>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</si>
  <si>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</si>
  <si>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</si>
  <si>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</si>
  <si>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</si>
  <si>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</si>
  <si>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</si>
  <si>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</si>
  <si>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</si>
  <si>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</si>
  <si>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</si>
  <si>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</si>
  <si>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</si>
  <si>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</si>
  <si>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</si>
  <si>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</si>
  <si>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</si>
  <si>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</si>
  <si>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</si>
  <si>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</si>
  <si>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</si>
  <si>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</si>
  <si>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</si>
  <si>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</si>
  <si>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</si>
  <si>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</si>
  <si>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</si>
  <si>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</si>
  <si>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</si>
  <si>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</si>
  <si>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</si>
  <si>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</si>
  <si>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</si>
  <si>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</si>
  <si>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</si>
  <si>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</si>
  <si>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</si>
  <si>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</si>
  <si>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</si>
  <si>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</si>
  <si>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</si>
  <si>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</si>
  <si>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</si>
  <si>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</si>
  <si>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</si>
  <si>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</si>
  <si>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</si>
  <si>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</si>
  <si>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</si>
  <si>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</si>
  <si>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</si>
  <si>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</si>
  <si>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</si>
  <si>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</si>
  <si>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</si>
  <si>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</si>
  <si>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</si>
  <si>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</si>
  <si>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</si>
  <si>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</si>
  <si>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</si>
  <si>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</si>
  <si>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</si>
  <si>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</si>
  <si>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</si>
  <si>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</si>
  <si>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</si>
  <si>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</si>
  <si>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</si>
  <si>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</si>
  <si>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</si>
  <si>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</si>
  <si>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</si>
  <si>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</si>
  <si>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</si>
  <si>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</si>
  <si>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</si>
  <si>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</si>
  <si>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</si>
  <si>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</si>
  <si>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</si>
  <si>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</si>
  <si>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</si>
  <si>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</si>
  <si>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</si>
  <si>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</si>
  <si>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</si>
  <si>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</si>
  <si>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</si>
  <si>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</si>
  <si>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</si>
  <si>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</si>
  <si>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</si>
  <si>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</si>
  <si>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</si>
  <si>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</si>
  <si>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</si>
  <si>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</si>
  <si>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</si>
  <si>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</si>
  <si>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</si>
  <si>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</si>
  <si>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</si>
  <si>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</si>
  <si>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</si>
  <si>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</si>
  <si>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</si>
  <si>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</si>
  <si>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</si>
  <si>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</si>
  <si>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</si>
  <si>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</si>
  <si>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</si>
  <si>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</si>
  <si>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</si>
  <si>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</si>
  <si>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</si>
  <si>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</si>
  <si>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</si>
  <si>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</si>
  <si>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</si>
  <si>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</si>
  <si>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</si>
  <si>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</si>
  <si>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</si>
  <si>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</si>
  <si>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</si>
  <si>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</si>
  <si>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</si>
  <si>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</si>
  <si>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</si>
  <si>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</si>
  <si>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</si>
  <si>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</si>
  <si>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</si>
  <si>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</si>
  <si>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</si>
  <si>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</si>
  <si>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</si>
  <si>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</si>
  <si>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</si>
  <si>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</si>
  <si>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</si>
  <si>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</si>
  <si>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</si>
  <si>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</si>
  <si>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</si>
  <si>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</si>
  <si>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</si>
  <si>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</si>
  <si>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</si>
  <si>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</si>
  <si>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</si>
  <si>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</si>
  <si>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</si>
  <si>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</si>
  <si>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</si>
  <si>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</si>
  <si>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</si>
  <si>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</si>
  <si>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</si>
  <si>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</si>
  <si>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</si>
  <si>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</si>
  <si>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</si>
  <si>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</si>
  <si>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</si>
  <si>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</si>
  <si>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</si>
  <si>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</si>
  <si>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</si>
  <si>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</si>
  <si>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</si>
  <si>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</si>
  <si>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</si>
  <si>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</si>
  <si>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</si>
  <si>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</si>
  <si>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</si>
  <si>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</si>
  <si>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</si>
  <si>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</si>
  <si>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</si>
  <si>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</si>
  <si>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</si>
  <si>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</si>
  <si>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</si>
  <si>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</si>
  <si>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</si>
  <si>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</si>
  <si>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</si>
  <si>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</si>
  <si>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</si>
  <si>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</si>
  <si>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</si>
  <si>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</si>
  <si>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</si>
  <si>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</si>
  <si>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</si>
  <si>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</si>
  <si>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</si>
  <si>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</si>
  <si>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</si>
  <si>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</si>
  <si>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</si>
  <si>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</si>
  <si>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</si>
  <si>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</si>
  <si>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</si>
  <si>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</si>
  <si>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</si>
  <si>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</si>
  <si>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</si>
  <si>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</si>
  <si>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</si>
  <si>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</si>
  <si>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</si>
  <si>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</si>
  <si>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</si>
  <si>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</si>
  <si>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</si>
  <si>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</si>
  <si>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</si>
  <si>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</si>
  <si>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</si>
  <si>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</si>
  <si>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</si>
  <si>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</si>
  <si>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</si>
  <si>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</si>
  <si>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</si>
  <si>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</si>
  <si>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</si>
  <si>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</si>
  <si>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</si>
  <si>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</si>
  <si>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</si>
  <si>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</si>
  <si>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</si>
  <si>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</si>
  <si>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</si>
  <si>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</si>
  <si>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</si>
  <si>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</si>
  <si>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</si>
  <si>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</si>
  <si>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</si>
  <si>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</si>
  <si>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</si>
  <si>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</si>
  <si>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</si>
  <si>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</si>
  <si>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</si>
  <si>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</si>
  <si>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</si>
  <si>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</si>
  <si>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</si>
  <si>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</si>
  <si>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</si>
  <si>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</si>
  <si>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</si>
  <si>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</si>
  <si>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</si>
  <si>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</si>
  <si>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</si>
  <si>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</si>
  <si>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</si>
  <si>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</si>
  <si>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</si>
  <si>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</si>
  <si>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</si>
  <si>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</si>
  <si>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</si>
  <si>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</si>
  <si>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</si>
  <si>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</si>
  <si>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</si>
  <si>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</si>
  <si>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</si>
  <si>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</si>
  <si>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</si>
  <si>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</si>
  <si>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</si>
  <si>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</si>
  <si>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</si>
  <si>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</si>
  <si>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</si>
  <si>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</si>
  <si>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</si>
  <si>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</si>
  <si>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</si>
  <si>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</si>
  <si>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</si>
  <si>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</si>
  <si>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</si>
  <si>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</si>
  <si>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</si>
  <si>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</si>
  <si>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</si>
  <si>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</si>
  <si>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</si>
  <si>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</si>
  <si>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</si>
  <si>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</si>
  <si>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</si>
  <si>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</si>
  <si>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</si>
  <si>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</si>
  <si>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</si>
  <si>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</si>
  <si>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</si>
  <si>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</si>
  <si>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</si>
  <si>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</si>
  <si>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</si>
  <si>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</si>
  <si>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</si>
  <si>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</si>
  <si>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</si>
  <si>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</si>
  <si>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</si>
  <si>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</si>
  <si>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</si>
  <si>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</si>
  <si>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</si>
  <si>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</si>
  <si>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</si>
  <si>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</si>
  <si>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</si>
  <si>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</si>
  <si>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</si>
  <si>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</si>
  <si>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</si>
  <si>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</si>
  <si>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</si>
  <si>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</si>
  <si>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</si>
  <si>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</si>
  <si>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</si>
  <si>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</si>
  <si>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</si>
  <si>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</si>
  <si>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</si>
  <si>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</si>
  <si>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</si>
  <si>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</si>
  <si>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</si>
  <si>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</si>
  <si>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</si>
  <si>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</si>
  <si>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</si>
  <si>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</si>
  <si>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</si>
  <si>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</si>
  <si>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</si>
  <si>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</si>
  <si>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</si>
  <si>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</si>
  <si>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</si>
  <si>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</si>
  <si>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</si>
  <si>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</si>
  <si>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</si>
  <si>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</si>
  <si>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</si>
  <si>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</si>
  <si>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</si>
  <si>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</si>
  <si>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</si>
  <si>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</si>
  <si>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</si>
  <si>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</si>
  <si>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</si>
  <si>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</si>
  <si>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</si>
  <si>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</si>
  <si>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</si>
  <si>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</si>
  <si>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</si>
  <si>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</si>
  <si>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</si>
  <si>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</si>
  <si>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</si>
  <si>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</si>
  <si>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</si>
  <si>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</si>
  <si>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</si>
  <si>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</si>
  <si>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</si>
  <si>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</si>
  <si>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</si>
  <si>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</si>
  <si>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</si>
  <si>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</si>
  <si>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</si>
  <si>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</si>
  <si>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</si>
  <si>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</si>
  <si>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</si>
  <si>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</si>
  <si>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</si>
  <si>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</si>
  <si>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</si>
  <si>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</si>
  <si>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</si>
  <si>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</si>
  <si>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</si>
  <si>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</si>
  <si>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</si>
  <si>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</si>
  <si>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</si>
  <si>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</si>
  <si>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</si>
  <si>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</si>
  <si>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</si>
  <si>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</si>
  <si>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</si>
  <si>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</si>
  <si>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</si>
  <si>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</si>
  <si>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</si>
  <si>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</si>
  <si>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</si>
  <si>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</si>
  <si>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</si>
  <si>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</si>
  <si>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</si>
  <si>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</si>
  <si>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</si>
  <si>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</si>
  <si>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</si>
  <si>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</si>
  <si>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</si>
  <si>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</si>
  <si>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</si>
  <si>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</si>
  <si>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</si>
  <si>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</si>
  <si>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</si>
  <si>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</si>
  <si>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</si>
  <si>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</si>
  <si>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</si>
  <si>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</si>
  <si>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</si>
  <si>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</si>
  <si>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</si>
  <si>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</si>
  <si>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</si>
  <si>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</si>
  <si>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</si>
  <si>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</si>
  <si>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</si>
  <si>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</si>
  <si>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</si>
  <si>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</si>
  <si>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</si>
  <si>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</si>
  <si>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</si>
  <si>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</si>
  <si>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</si>
  <si>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</si>
  <si>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</si>
  <si>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</si>
  <si>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</si>
  <si>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</si>
  <si>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</si>
  <si>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</si>
  <si>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</si>
  <si>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</si>
  <si>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</si>
  <si>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</si>
  <si>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</si>
  <si>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</si>
  <si>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</si>
  <si>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</si>
  <si>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</si>
  <si>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</si>
  <si>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</si>
  <si>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</si>
  <si>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</si>
  <si>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</si>
  <si>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</si>
  <si>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</si>
  <si>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</si>
  <si>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</si>
  <si>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</si>
  <si>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</si>
  <si>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</si>
  <si>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</si>
  <si>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</si>
  <si>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</si>
  <si>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</si>
  <si>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</si>
  <si>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</si>
  <si>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</si>
  <si>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</si>
  <si>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</si>
  <si>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</si>
  <si>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</si>
  <si>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</si>
  <si>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</si>
  <si>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</si>
  <si>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</si>
  <si>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</si>
  <si>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</si>
  <si>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</si>
  <si>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</si>
  <si>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</si>
  <si>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</si>
  <si>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</si>
  <si>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</si>
  <si>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</si>
  <si>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</si>
  <si>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</si>
  <si>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</si>
  <si>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</si>
  <si>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</si>
  <si>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</si>
  <si>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</si>
  <si>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</si>
  <si>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</si>
  <si>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</si>
  <si>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</si>
  <si>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</si>
  <si>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</si>
  <si>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</si>
  <si>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</si>
  <si>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</si>
  <si>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</si>
  <si>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</si>
  <si>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</si>
  <si>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</si>
  <si>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</si>
  <si>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</si>
  <si>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</si>
  <si>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</si>
  <si>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</si>
  <si>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</si>
  <si>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</si>
  <si>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</si>
  <si>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</si>
  <si>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</si>
  <si>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</si>
  <si>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</si>
  <si>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</si>
  <si>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</si>
  <si>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</si>
  <si>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</si>
  <si>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</si>
  <si>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</si>
  <si>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</si>
  <si>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</si>
  <si>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</si>
  <si>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</si>
  <si>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</si>
  <si>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</si>
  <si>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</si>
  <si>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</si>
  <si>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</si>
  <si>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</si>
  <si>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</si>
  <si>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</si>
  <si>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</si>
  <si>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</si>
  <si>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</si>
  <si>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</si>
  <si>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</si>
  <si>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</si>
  <si>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</si>
  <si>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</si>
  <si>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</si>
  <si>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</si>
  <si>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</si>
  <si>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</si>
  <si>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</si>
  <si>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</si>
  <si>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</si>
  <si>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</si>
  <si>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</si>
  <si>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</si>
  <si>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</si>
  <si>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</si>
  <si>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</si>
  <si>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</si>
  <si>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</si>
  <si>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</si>
  <si>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</si>
  <si>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</si>
  <si>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</si>
  <si>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</si>
  <si>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</si>
  <si>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</si>
  <si>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</si>
  <si>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</si>
  <si>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</si>
  <si>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</si>
  <si>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</si>
  <si>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</si>
  <si>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</si>
  <si>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</si>
  <si>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</si>
  <si>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</si>
  <si>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</si>
  <si>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</si>
  <si>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</si>
  <si>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</si>
  <si>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</si>
  <si>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</si>
  <si>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</si>
  <si>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</si>
  <si>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</si>
  <si>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</si>
  <si>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</si>
  <si>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</si>
  <si>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</si>
  <si>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</si>
  <si>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</si>
  <si>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</si>
  <si>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</si>
  <si>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</si>
  <si>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</si>
  <si>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</si>
  <si>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</si>
  <si>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</si>
  <si>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</si>
  <si>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</si>
  <si>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</si>
  <si>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</si>
  <si>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</si>
  <si>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</si>
  <si>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</si>
  <si>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</si>
  <si>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</si>
  <si>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</si>
  <si>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</si>
  <si>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</si>
  <si>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</si>
  <si>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</si>
  <si>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</si>
  <si>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</si>
  <si>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</si>
  <si>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</si>
  <si>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</si>
  <si>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</si>
  <si>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</si>
  <si>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</si>
  <si>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</si>
  <si>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</si>
  <si>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</si>
  <si>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</si>
  <si>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</si>
  <si>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</si>
  <si>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</si>
  <si>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</si>
  <si>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</si>
  <si>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</si>
  <si>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</si>
  <si>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</si>
  <si>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</si>
  <si>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</si>
  <si>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</si>
  <si>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</si>
  <si>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</si>
  <si>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</si>
  <si>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</si>
  <si>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</si>
  <si>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</si>
  <si>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</si>
  <si>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</si>
  <si>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</si>
  <si>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</si>
  <si>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</si>
  <si>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</si>
  <si>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</si>
  <si>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</si>
  <si>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</si>
  <si>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</si>
  <si>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</si>
  <si>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</si>
  <si>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</si>
  <si>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</si>
  <si>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</si>
  <si>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</si>
  <si>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</si>
  <si>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</si>
  <si>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</si>
  <si>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</si>
  <si>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</si>
  <si>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</si>
  <si>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</si>
  <si>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</si>
  <si>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</si>
  <si>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</si>
  <si>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</si>
  <si>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</si>
  <si>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</si>
  <si>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</si>
  <si>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</si>
  <si>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</si>
  <si>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</si>
  <si>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</si>
  <si>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</si>
  <si>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</si>
  <si>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</si>
  <si>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</si>
  <si>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</si>
  <si>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</si>
  <si>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</si>
  <si>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</si>
  <si>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</si>
  <si>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</si>
  <si>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</si>
  <si>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</si>
  <si>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</si>
  <si>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</si>
  <si>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</si>
  <si>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</si>
  <si>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</si>
  <si>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</si>
  <si>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</si>
  <si>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</si>
  <si>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</si>
  <si>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</si>
  <si>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</si>
  <si>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</si>
  <si>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</si>
  <si>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</si>
  <si>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</si>
  <si>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</si>
  <si>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</si>
  <si>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</si>
  <si>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</si>
  <si>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</si>
  <si>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</si>
  <si>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</si>
  <si>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</si>
  <si>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</si>
  <si>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</si>
  <si>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</si>
  <si>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</si>
  <si>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</si>
  <si>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</si>
  <si>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</si>
  <si>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</si>
  <si>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</si>
  <si>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</si>
  <si>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</si>
  <si>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</si>
  <si>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</si>
  <si>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</si>
  <si>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</si>
  <si>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</si>
  <si>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</si>
  <si>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</si>
  <si>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</si>
  <si>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</si>
  <si>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</si>
  <si>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</si>
  <si>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</si>
  <si>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</si>
  <si>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</si>
  <si>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</si>
  <si>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</si>
  <si>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</si>
  <si>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</si>
  <si>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</si>
  <si>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</si>
  <si>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</si>
  <si>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</si>
  <si>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</si>
  <si>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</si>
  <si>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</si>
  <si>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</si>
  <si>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</si>
  <si>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</si>
  <si>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</si>
  <si>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</si>
  <si>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</si>
  <si>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</si>
  <si>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</si>
  <si>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</si>
  <si>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</si>
  <si>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</si>
  <si>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</si>
  <si>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</si>
  <si>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</si>
  <si>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</si>
  <si>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</si>
  <si>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</si>
  <si>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</si>
  <si>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</si>
  <si>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</si>
  <si>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</si>
  <si>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</si>
  <si>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</si>
  <si>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</si>
  <si>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</si>
  <si>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</si>
  <si>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</si>
  <si>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</si>
  <si>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</si>
  <si>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</si>
  <si>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</si>
  <si>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</si>
  <si>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</si>
  <si>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</si>
  <si>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</si>
  <si>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</si>
  <si>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</si>
  <si>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</si>
  <si>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</si>
  <si>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</si>
  <si>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</si>
  <si>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</si>
  <si>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</si>
  <si>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</si>
  <si>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</si>
  <si>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</si>
  <si>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</si>
  <si>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</si>
  <si>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</si>
  <si>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</si>
  <si>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</si>
  <si>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</si>
  <si>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</si>
  <si>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</si>
  <si>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</si>
  <si>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</si>
  <si>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</si>
  <si>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</si>
  <si>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</si>
  <si>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</si>
  <si>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</si>
  <si>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</si>
  <si>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</si>
  <si>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</si>
  <si>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</si>
  <si>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</si>
  <si>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</si>
  <si>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</si>
  <si>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</si>
  <si>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</si>
  <si>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</si>
  <si>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</si>
  <si>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</si>
  <si>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</si>
  <si>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</si>
  <si>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</si>
  <si>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</si>
  <si>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</si>
  <si>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</si>
  <si>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</si>
  <si>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</si>
  <si>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</si>
  <si>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</si>
  <si>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</si>
  <si>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</si>
  <si>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</si>
  <si>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</si>
  <si>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</si>
  <si>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</si>
  <si>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</si>
  <si>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</si>
  <si>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</si>
  <si>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</si>
  <si>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</si>
  <si>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</si>
  <si>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</si>
  <si>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</si>
  <si>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</si>
  <si>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</si>
  <si>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</si>
  <si>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</si>
  <si>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</si>
  <si>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</si>
  <si>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</si>
  <si>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</si>
  <si>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</si>
  <si>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</si>
  <si>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</si>
  <si>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</si>
  <si>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</si>
  <si>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</si>
  <si>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</si>
  <si>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</si>
  <si>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</si>
  <si>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</si>
  <si>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</si>
  <si>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</si>
  <si>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</si>
  <si>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</si>
  <si>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</si>
  <si>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</si>
  <si>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</si>
  <si>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</si>
  <si>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</si>
  <si>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</si>
  <si>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</si>
  <si>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</si>
  <si>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</si>
  <si>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</si>
  <si>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</si>
  <si>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</si>
  <si>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</si>
  <si>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</si>
  <si>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</si>
  <si>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</si>
  <si>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</si>
  <si>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</si>
  <si>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</si>
  <si>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</si>
  <si>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</si>
  <si>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</si>
  <si>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</si>
  <si>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</si>
  <si>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</si>
  <si>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</si>
  <si>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</si>
  <si>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</si>
  <si>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</si>
  <si>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</si>
  <si>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</si>
  <si>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</si>
  <si>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</si>
  <si>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</si>
  <si>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</si>
  <si>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</si>
  <si>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</si>
  <si>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</si>
  <si>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</si>
  <si>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</si>
  <si>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</si>
  <si>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</si>
  <si>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</si>
  <si>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</si>
  <si>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</si>
  <si>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</si>
  <si>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</si>
  <si>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</si>
  <si>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</si>
  <si>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</si>
  <si>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</si>
  <si>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</si>
  <si>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</si>
  <si>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</si>
  <si>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</si>
  <si>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</si>
  <si>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</si>
  <si>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</si>
  <si>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</si>
  <si>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</si>
  <si>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</si>
  <si>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</si>
  <si>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</si>
  <si>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</si>
  <si>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</si>
  <si>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</si>
  <si>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</si>
  <si>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</si>
  <si>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</si>
  <si>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</si>
  <si>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</si>
  <si>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</si>
  <si>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</si>
  <si>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</si>
  <si>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</si>
  <si>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</si>
  <si>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</si>
  <si>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</si>
  <si>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</si>
  <si>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</si>
  <si>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</si>
  <si>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</si>
  <si>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</si>
  <si>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</si>
  <si>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</si>
  <si>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</si>
  <si>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</si>
  <si>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</si>
  <si>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</si>
  <si>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</si>
  <si>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</si>
  <si>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</si>
  <si>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</si>
  <si>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</si>
  <si>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</si>
  <si>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</si>
  <si>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</si>
  <si>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</si>
  <si>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</si>
  <si>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</si>
  <si>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</si>
  <si>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</si>
  <si>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</si>
  <si>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</si>
  <si>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</si>
  <si>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</si>
  <si>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</si>
  <si>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</si>
  <si>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</si>
  <si>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</si>
  <si>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</si>
  <si>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</si>
  <si>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</si>
  <si>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</si>
  <si>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</si>
  <si>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</si>
  <si>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</si>
  <si>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</si>
  <si>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</si>
  <si>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</si>
  <si>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</si>
  <si>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</si>
  <si>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</si>
  <si>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</si>
  <si>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</si>
  <si>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</si>
  <si>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</si>
  <si>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</si>
  <si>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</si>
  <si>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</si>
  <si>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</si>
  <si>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</si>
  <si>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</si>
  <si>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</si>
  <si>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</si>
  <si>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</si>
  <si>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</si>
  <si>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</si>
  <si>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</si>
  <si>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</si>
  <si>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</si>
  <si>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</si>
  <si>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</si>
  <si>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</si>
  <si>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</si>
  <si>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</si>
  <si>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</si>
  <si>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</si>
  <si>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</si>
  <si>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</si>
  <si>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</si>
  <si>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</si>
  <si>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</si>
  <si>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</si>
  <si>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</si>
  <si>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</si>
  <si>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</si>
  <si>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</si>
  <si>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</si>
  <si>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</si>
  <si>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</si>
  <si>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</si>
  <si>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</si>
  <si>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</si>
  <si>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</si>
  <si>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</si>
  <si>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</si>
  <si>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</si>
  <si>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</si>
  <si>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</si>
  <si>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</si>
  <si>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</si>
  <si>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</si>
  <si>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</si>
  <si>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</si>
  <si>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</si>
  <si>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</si>
  <si>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</si>
  <si>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</si>
  <si>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</si>
  <si>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</si>
  <si>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</si>
  <si>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</si>
  <si>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</si>
  <si>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</si>
  <si>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</si>
  <si>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</si>
  <si>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</si>
  <si>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</si>
  <si>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</si>
  <si>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</si>
  <si>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</si>
  <si>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</si>
  <si>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</si>
  <si>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</si>
  <si>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</si>
  <si>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</si>
  <si>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</si>
  <si>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</si>
  <si>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</si>
  <si>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</si>
  <si>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</si>
  <si>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</si>
  <si>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</si>
  <si>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</si>
  <si>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</si>
  <si>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</si>
  <si>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</si>
  <si>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</si>
  <si>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</si>
  <si>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</si>
  <si>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</si>
  <si>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</si>
  <si>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</si>
  <si>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</si>
  <si>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</si>
  <si>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</si>
  <si>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</si>
  <si>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</si>
  <si>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</si>
  <si>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</si>
  <si>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</si>
  <si>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</si>
  <si>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</si>
  <si>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</si>
  <si>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</si>
  <si>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</si>
  <si>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</si>
  <si>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</si>
  <si>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</si>
  <si>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</si>
  <si>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</si>
  <si>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</si>
  <si>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</si>
  <si>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</si>
  <si>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</si>
  <si>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</si>
  <si>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</si>
  <si>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</si>
  <si>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</si>
  <si>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</si>
  <si>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</si>
  <si>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</si>
  <si>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</si>
  <si>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</si>
  <si>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</si>
  <si>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</si>
  <si>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</si>
  <si>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</si>
  <si>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</si>
  <si>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</si>
  <si>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</si>
  <si>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</si>
  <si>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</si>
  <si>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</si>
  <si>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</si>
  <si>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</si>
  <si>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</si>
  <si>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</si>
  <si>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</si>
  <si>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</si>
  <si>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</si>
  <si>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</si>
  <si>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</si>
  <si>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</si>
  <si>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</si>
  <si>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</si>
  <si>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</si>
  <si>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</si>
  <si>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</si>
  <si>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</si>
  <si>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</si>
  <si>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</si>
  <si>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</si>
  <si>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</si>
  <si>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</si>
  <si>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</si>
  <si>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</si>
  <si>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</si>
  <si>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</si>
  <si>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</si>
  <si>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</si>
  <si>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</si>
  <si>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</si>
  <si>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</si>
  <si>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</si>
  <si>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</si>
  <si>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</si>
  <si>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</si>
  <si>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</si>
  <si>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</si>
  <si>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</si>
  <si>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</si>
  <si>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</si>
  <si>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</si>
  <si>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</si>
  <si>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</si>
  <si>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</si>
  <si>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</si>
  <si>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</si>
  <si>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</si>
  <si>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</si>
  <si>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</si>
  <si>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</si>
  <si>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</si>
  <si>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</si>
  <si>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</si>
  <si>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</si>
  <si>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</si>
  <si>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</si>
  <si>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</si>
  <si>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</si>
  <si>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</si>
  <si>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</si>
  <si>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</si>
  <si>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</si>
  <si>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</si>
  <si>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</si>
  <si>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</si>
  <si>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</si>
  <si>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</si>
  <si>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</si>
  <si>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</si>
  <si>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</si>
  <si>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</si>
  <si>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</si>
  <si>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</si>
  <si>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</si>
  <si>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</si>
  <si>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</si>
  <si>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</si>
  <si>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</si>
  <si>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</si>
  <si>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</si>
  <si>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</si>
  <si>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</si>
  <si>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</si>
  <si>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</si>
  <si>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</si>
  <si>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</si>
  <si>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</si>
  <si>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</si>
  <si>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</si>
  <si>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</si>
  <si>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</si>
  <si>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</si>
  <si>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</si>
  <si>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</si>
  <si>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</si>
  <si>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</si>
  <si>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</si>
  <si>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</si>
  <si>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</si>
  <si>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</si>
  <si>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</si>
  <si>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</si>
  <si>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</si>
  <si>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</si>
  <si>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</si>
  <si>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</si>
  <si>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</si>
  <si>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</si>
  <si>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</si>
  <si>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</si>
  <si>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</si>
  <si>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</si>
  <si>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</si>
  <si>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</si>
  <si>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</si>
  <si>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</si>
  <si>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</si>
  <si>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</si>
  <si>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</si>
  <si>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</si>
  <si>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</si>
  <si>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</si>
  <si>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</si>
  <si>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</si>
  <si>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</si>
  <si>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</si>
  <si>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</si>
  <si>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</si>
  <si>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</si>
  <si>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</si>
  <si>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</si>
  <si>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</si>
  <si>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</si>
  <si>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</si>
  <si>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</si>
  <si>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</si>
  <si>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</si>
  <si>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</si>
  <si>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</si>
  <si>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</si>
  <si>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</si>
  <si>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</si>
  <si>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</si>
  <si>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</si>
  <si>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</si>
  <si>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</si>
  <si>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</si>
  <si>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</si>
  <si>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</si>
  <si>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</si>
  <si>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</si>
  <si>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</si>
  <si>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</si>
  <si>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</si>
  <si>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</si>
  <si>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</si>
  <si>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</si>
  <si>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</si>
  <si>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</si>
  <si>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</si>
  <si>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</si>
  <si>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</si>
  <si>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</si>
  <si>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</si>
  <si>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</si>
  <si>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</si>
  <si>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</si>
  <si>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</si>
  <si>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</si>
  <si>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</si>
  <si>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</si>
  <si>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</si>
  <si>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</si>
  <si>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</si>
  <si>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</si>
  <si>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</si>
  <si>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</si>
  <si>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</si>
  <si>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</si>
  <si>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</si>
  <si>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</si>
  <si>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</si>
  <si>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</si>
  <si>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</si>
  <si>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</si>
  <si>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</si>
  <si>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</si>
  <si>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</si>
  <si>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</si>
  <si>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</si>
  <si>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</si>
  <si>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</si>
  <si>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</si>
  <si>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</si>
  <si>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</si>
  <si>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</si>
  <si>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</si>
  <si>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</si>
  <si>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</si>
  <si>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</si>
  <si>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</si>
  <si>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</si>
  <si>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</si>
  <si>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</si>
  <si>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</si>
  <si>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</si>
  <si>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</si>
  <si>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</si>
  <si>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</si>
  <si>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</si>
  <si>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</si>
  <si>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</si>
  <si>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</si>
  <si>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</si>
  <si>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</si>
  <si>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</si>
  <si>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</si>
  <si>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</si>
  <si>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</si>
  <si>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</si>
  <si>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</si>
  <si>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</si>
  <si>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</si>
  <si>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</si>
  <si>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</si>
  <si>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</si>
  <si>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</si>
  <si>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</si>
  <si>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</si>
  <si>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</si>
  <si>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</si>
  <si>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</si>
  <si>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</si>
  <si>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</si>
  <si>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</si>
  <si>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</si>
  <si>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</si>
  <si>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</si>
  <si>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</si>
  <si>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</si>
  <si>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</si>
  <si>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</si>
  <si>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</si>
  <si>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</si>
  <si>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</si>
  <si>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</si>
  <si>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</si>
  <si>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</si>
  <si>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</si>
  <si>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</si>
  <si>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</si>
  <si>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</si>
  <si>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</si>
  <si>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</si>
  <si>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</si>
  <si>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</si>
  <si>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</si>
  <si>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</si>
  <si>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</si>
  <si>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</si>
  <si>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</si>
  <si>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</si>
  <si>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</si>
  <si>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</si>
  <si>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</si>
  <si>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</si>
  <si>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</si>
  <si>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</si>
  <si>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</si>
  <si>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</si>
  <si>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</si>
  <si>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</si>
  <si>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</si>
  <si>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</si>
  <si>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</si>
  <si>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</si>
  <si>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</si>
  <si>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</si>
  <si>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</si>
  <si>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</si>
  <si>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</si>
  <si>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</si>
  <si>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</si>
  <si>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</si>
  <si>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</si>
  <si>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</si>
  <si>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</si>
  <si>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</si>
  <si>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</si>
  <si>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</si>
  <si>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</si>
  <si>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</si>
  <si>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</si>
  <si>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</si>
  <si>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</si>
  <si>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</si>
  <si>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</si>
  <si>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</si>
  <si>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</si>
  <si>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</si>
  <si>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</si>
  <si>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</si>
  <si>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</si>
  <si>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</si>
  <si>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</si>
  <si>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</si>
  <si>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</si>
  <si>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</si>
  <si>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</si>
  <si>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</si>
  <si>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</si>
  <si>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</si>
  <si>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</si>
  <si>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</si>
  <si>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</si>
  <si>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</si>
  <si>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</si>
  <si>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</si>
  <si>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</si>
  <si>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</si>
  <si>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</si>
  <si>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</si>
  <si>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</si>
  <si>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</si>
  <si>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</si>
  <si>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</si>
  <si>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</si>
  <si>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</si>
  <si>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</si>
  <si>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</si>
  <si>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</si>
  <si>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</si>
  <si>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</si>
  <si>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</si>
  <si>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</si>
  <si>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</si>
  <si>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</si>
  <si>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</si>
  <si>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</si>
  <si>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</si>
  <si>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</si>
  <si>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</si>
  <si>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</si>
  <si>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</si>
  <si>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</si>
  <si>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</si>
  <si>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</si>
  <si>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</si>
  <si>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</si>
  <si>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</si>
  <si>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</si>
  <si>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</si>
  <si>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</si>
  <si>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</si>
  <si>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</si>
  <si>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</si>
  <si>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</si>
  <si>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</si>
  <si>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</si>
  <si>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</si>
  <si>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</si>
  <si>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</si>
  <si>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</si>
  <si>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</si>
  <si>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</si>
  <si>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</si>
  <si>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</si>
  <si>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</si>
  <si>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</si>
  <si>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</si>
  <si>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</si>
  <si>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</si>
  <si>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</si>
  <si>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</si>
  <si>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</si>
  <si>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</si>
  <si>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</si>
  <si>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</si>
  <si>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</si>
  <si>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</si>
  <si>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</si>
  <si>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</si>
  <si>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</si>
  <si>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</si>
  <si>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</si>
  <si>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</si>
  <si>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</si>
  <si>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</si>
  <si>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</si>
  <si>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</si>
  <si>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</si>
  <si>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</si>
  <si>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</si>
  <si>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</si>
  <si>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</si>
  <si>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</si>
  <si>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</si>
  <si>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</si>
  <si>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</si>
  <si>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</si>
  <si>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</si>
  <si>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</si>
  <si>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</si>
  <si>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</si>
  <si>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</si>
  <si>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</si>
  <si>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</si>
  <si>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</si>
  <si>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</si>
  <si>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</si>
  <si>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</si>
  <si>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</si>
  <si>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</si>
  <si>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</si>
  <si>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</si>
  <si>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</si>
  <si>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</si>
  <si>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</si>
  <si>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</si>
  <si>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</si>
  <si>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</si>
  <si>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</si>
  <si>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</si>
  <si>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</si>
  <si>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</si>
  <si>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</si>
  <si>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</si>
  <si>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</si>
  <si>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</si>
  <si>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</si>
  <si>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</si>
  <si>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</si>
  <si>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</si>
  <si>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</si>
  <si>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</si>
  <si>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</si>
  <si>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</si>
  <si>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</si>
  <si>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</si>
  <si>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</si>
  <si>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</si>
  <si>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</si>
  <si>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</si>
  <si>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</si>
  <si>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</si>
  <si>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</si>
  <si>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</si>
  <si>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</si>
  <si>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</si>
  <si>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</si>
  <si>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</si>
  <si>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</si>
  <si>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</si>
  <si>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</si>
  <si>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</si>
  <si>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</si>
  <si>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</si>
  <si>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</si>
  <si>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</si>
  <si>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</si>
  <si>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</si>
  <si>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</si>
  <si>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</si>
  <si>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</si>
  <si>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</si>
  <si>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</si>
  <si>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</si>
  <si>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</si>
  <si>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</si>
  <si>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</si>
  <si>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</si>
  <si>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</si>
  <si>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</si>
  <si>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</si>
  <si>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</si>
  <si>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</si>
  <si>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</si>
  <si>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</si>
  <si>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</si>
  <si>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</si>
  <si>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</si>
  <si>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</si>
  <si>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</si>
  <si>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</si>
  <si>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</si>
  <si>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</si>
  <si>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</si>
  <si>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</si>
  <si>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</si>
  <si>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</si>
  <si>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</si>
  <si>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</si>
  <si>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</si>
  <si>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</si>
  <si>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</si>
  <si>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</si>
  <si>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</si>
  <si>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</si>
  <si>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</si>
  <si>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</si>
  <si>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</si>
  <si>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</si>
  <si>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</si>
  <si>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</si>
  <si>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</si>
  <si>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</si>
  <si>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</si>
  <si>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</si>
  <si>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</si>
  <si>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</si>
  <si>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</si>
  <si>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</si>
  <si>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</si>
  <si>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</si>
  <si>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</si>
  <si>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</si>
  <si>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</si>
  <si>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</si>
  <si>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</si>
  <si>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</si>
  <si>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</si>
  <si>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</si>
  <si>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</si>
  <si>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</si>
  <si>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</si>
  <si>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</si>
  <si>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</si>
  <si>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</si>
  <si>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</si>
  <si>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</si>
  <si>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</si>
  <si>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</si>
  <si>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</si>
  <si>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</si>
  <si>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</si>
  <si>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</si>
  <si>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</si>
  <si>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</si>
  <si>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</si>
  <si>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</si>
  <si>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</si>
  <si>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</si>
  <si>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</si>
  <si>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</si>
  <si>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</si>
  <si>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</si>
  <si>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</si>
  <si>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</si>
  <si>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</si>
  <si>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</si>
  <si>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</si>
  <si>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</si>
  <si>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</si>
  <si>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</si>
  <si>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</si>
  <si>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</si>
  <si>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</si>
  <si>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</si>
  <si>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</si>
  <si>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</si>
  <si>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</si>
  <si>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</si>
  <si>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</si>
  <si>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</si>
  <si>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</si>
  <si>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</si>
  <si>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</si>
  <si>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</si>
  <si>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</si>
  <si>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</si>
  <si>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</si>
  <si>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</si>
  <si>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</si>
  <si>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</si>
  <si>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</si>
  <si>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</si>
  <si>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</si>
  <si>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</si>
  <si>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</si>
  <si>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</si>
  <si>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</si>
  <si>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</si>
  <si>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</si>
  <si>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</si>
  <si>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</si>
  <si>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</si>
  <si>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</si>
  <si>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</si>
  <si>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</si>
  <si>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</si>
  <si>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</si>
  <si>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</si>
  <si>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</si>
  <si>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</si>
  <si>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</si>
  <si>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</si>
  <si>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</si>
  <si>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</si>
  <si>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</si>
  <si>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</si>
  <si>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</si>
  <si>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</si>
  <si>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</si>
  <si>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</si>
  <si>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</si>
  <si>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</si>
  <si>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</si>
  <si>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</si>
  <si>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</si>
  <si>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</si>
  <si>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</si>
  <si>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</si>
  <si>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</si>
  <si>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</si>
  <si>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</si>
  <si>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</si>
  <si>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</si>
  <si>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</si>
  <si>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</si>
  <si>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</si>
  <si>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</si>
  <si>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</si>
  <si>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</si>
  <si>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</si>
  <si>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</si>
  <si>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</si>
  <si>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</si>
  <si>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</si>
  <si>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</si>
  <si>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</si>
  <si>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</si>
  <si>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</si>
  <si>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</si>
  <si>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</si>
  <si>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</si>
  <si>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</si>
  <si>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</si>
  <si>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</si>
  <si>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</si>
  <si>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</si>
  <si>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</si>
  <si>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</si>
  <si>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</si>
  <si>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</si>
  <si>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</si>
  <si>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</si>
  <si>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</si>
  <si>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</si>
  <si>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</si>
  <si>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</si>
  <si>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</si>
  <si>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</si>
  <si>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</si>
  <si>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</si>
  <si>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</si>
  <si>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</si>
  <si>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</si>
  <si>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</si>
  <si>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</si>
  <si>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</si>
  <si>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</si>
  <si>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</si>
  <si>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</si>
  <si>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</si>
  <si>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</si>
  <si>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</si>
  <si>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</si>
  <si>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</si>
  <si>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</si>
  <si>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</si>
  <si>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</si>
  <si>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</si>
  <si>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</si>
  <si>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</si>
  <si>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</si>
  <si>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</si>
  <si>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</si>
  <si>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</si>
  <si>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</si>
  <si>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</si>
  <si>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</si>
  <si>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</si>
  <si>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</si>
  <si>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</si>
  <si>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</si>
  <si>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</si>
  <si>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</si>
  <si>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</si>
  <si>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</si>
  <si>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</si>
  <si>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</si>
  <si>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</si>
  <si>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</si>
  <si>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</si>
  <si>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</si>
  <si>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</si>
  <si>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</si>
  <si>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</si>
  <si>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</si>
  <si>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</si>
  <si>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</si>
  <si>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</si>
  <si>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</si>
  <si>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</si>
  <si>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</si>
  <si>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</si>
  <si>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</si>
  <si>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</si>
  <si>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</si>
  <si>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</si>
  <si>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</si>
  <si>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</si>
  <si>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</si>
  <si>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</si>
  <si>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</si>
  <si>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</si>
  <si>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</si>
  <si>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</si>
  <si>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</si>
  <si>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</si>
  <si>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</si>
  <si>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</si>
  <si>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</si>
  <si>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</si>
  <si>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</si>
  <si>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</si>
  <si>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</si>
  <si>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</si>
  <si>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</si>
  <si>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</si>
  <si>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</si>
  <si>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</si>
  <si>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</si>
  <si>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</si>
  <si>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</si>
  <si>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</si>
  <si>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</si>
  <si>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</si>
  <si>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</si>
  <si>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</si>
  <si>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</si>
  <si>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</si>
  <si>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</si>
  <si>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</si>
  <si>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</si>
  <si>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</si>
  <si>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</si>
  <si>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</si>
  <si>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</si>
  <si>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</si>
  <si>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</si>
  <si>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</si>
  <si>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</si>
  <si>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</si>
  <si>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</si>
  <si>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</si>
  <si>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</si>
  <si>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</si>
  <si>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</si>
  <si>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</si>
  <si>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</si>
  <si>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</si>
  <si>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</si>
  <si>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</si>
  <si>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</si>
  <si>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</si>
  <si>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</si>
  <si>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</si>
  <si>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</si>
  <si>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</si>
  <si>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</si>
  <si>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</si>
  <si>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</si>
  <si>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</si>
  <si>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</si>
  <si>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</si>
  <si>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</si>
  <si>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</si>
  <si>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</si>
  <si>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</si>
  <si>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</si>
  <si>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</si>
  <si>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</si>
  <si>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</si>
  <si>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</si>
  <si>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</si>
  <si>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</si>
  <si>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</si>
  <si>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</si>
  <si>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</si>
  <si>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</si>
  <si>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</si>
  <si>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</si>
  <si>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</si>
  <si>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</si>
  <si>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</si>
  <si>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</si>
  <si>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</si>
  <si>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</si>
  <si>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</si>
  <si>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</si>
  <si>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</si>
  <si>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</si>
  <si>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</si>
  <si>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</si>
  <si>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</si>
  <si>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</si>
  <si>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</si>
  <si>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</si>
  <si>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</si>
  <si>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</si>
  <si>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</si>
  <si>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</si>
  <si>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</si>
  <si>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</si>
  <si>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</si>
  <si>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</si>
  <si>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</si>
  <si>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</si>
  <si>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</si>
  <si>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</si>
  <si>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</si>
  <si>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</si>
  <si>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</si>
  <si>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</si>
  <si>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</si>
  <si>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</si>
  <si>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</si>
  <si>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</si>
  <si>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</si>
  <si>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</si>
  <si>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</si>
  <si>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</si>
  <si>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</si>
  <si>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</si>
  <si>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</si>
  <si>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</si>
  <si>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</si>
  <si>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</si>
  <si>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</si>
  <si>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</si>
  <si>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</si>
  <si>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</si>
  <si>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</si>
  <si>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</si>
  <si>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</si>
  <si>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</si>
  <si>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</si>
  <si>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</si>
  <si>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</si>
  <si>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</si>
  <si>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</si>
  <si>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</si>
  <si>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</si>
  <si>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</si>
  <si>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</si>
  <si>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</si>
  <si>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</si>
  <si>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</si>
  <si>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</si>
  <si>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</si>
  <si>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</si>
  <si>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</si>
  <si>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</si>
  <si>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</si>
  <si>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</si>
  <si>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</si>
  <si>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</si>
  <si>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</si>
  <si>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</si>
  <si>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</si>
  <si>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</si>
  <si>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</si>
  <si>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</si>
  <si>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</si>
  <si>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</si>
  <si>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</si>
  <si>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</si>
  <si>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</si>
  <si>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</si>
  <si>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</si>
  <si>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</si>
  <si>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</si>
  <si>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</si>
  <si>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</si>
  <si>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</si>
  <si>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</si>
  <si>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</si>
  <si>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</si>
  <si>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</si>
  <si>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</si>
  <si>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</si>
  <si>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</si>
  <si>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</si>
  <si>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</si>
  <si>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</si>
  <si>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</si>
  <si>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</si>
  <si>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</si>
  <si>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</si>
  <si>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</si>
  <si>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</si>
  <si>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</si>
  <si>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</si>
  <si>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</si>
  <si>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</si>
  <si>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</si>
  <si>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</si>
  <si>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</si>
  <si>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</si>
  <si>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</si>
  <si>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</si>
  <si>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</si>
  <si>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</si>
  <si>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</si>
  <si>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</si>
  <si>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</si>
  <si>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</si>
  <si>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</si>
  <si>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</si>
  <si>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</si>
  <si>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</si>
  <si>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</si>
  <si>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</si>
  <si>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</si>
  <si>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</si>
  <si>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</si>
  <si>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</si>
  <si>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</si>
  <si>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</si>
  <si>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</si>
  <si>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</si>
  <si>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</si>
  <si>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</si>
  <si>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</si>
  <si>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</si>
  <si>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</si>
  <si>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</si>
  <si>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</si>
  <si>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</si>
  <si>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</si>
  <si>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</si>
  <si>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</si>
  <si>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</si>
  <si>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</si>
  <si>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</si>
  <si>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</si>
  <si>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</si>
  <si>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</si>
  <si>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</si>
  <si>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</si>
  <si>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</si>
  <si>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</si>
  <si>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</si>
  <si>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</si>
  <si>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</si>
  <si>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</si>
  <si>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</si>
  <si>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</si>
  <si>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</si>
  <si>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</si>
  <si>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</si>
  <si>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</si>
  <si>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</si>
  <si>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</si>
  <si>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</si>
  <si>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</si>
  <si>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</si>
  <si>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</si>
  <si>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</si>
  <si>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</si>
  <si>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</si>
  <si>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</si>
  <si>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</si>
  <si>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</si>
  <si>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</si>
  <si>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</si>
  <si>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</si>
  <si>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</si>
  <si>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</si>
  <si>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</si>
  <si>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</si>
  <si>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</si>
  <si>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</si>
  <si>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</si>
  <si>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</si>
  <si>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</si>
  <si>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</si>
  <si>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</si>
  <si>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</si>
  <si>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</si>
  <si>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</si>
  <si>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</si>
  <si>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</si>
  <si>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</si>
  <si>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</si>
  <si>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</si>
  <si>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</si>
  <si>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</si>
  <si>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</si>
  <si>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</si>
  <si>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</si>
  <si>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</si>
  <si>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</si>
  <si>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</si>
  <si>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</si>
  <si>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</si>
  <si>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</si>
  <si>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</si>
  <si>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</si>
  <si>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</si>
  <si>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</si>
  <si>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</si>
  <si>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</si>
  <si>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</si>
  <si>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</si>
  <si>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</si>
  <si>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</si>
  <si>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</si>
  <si>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</si>
  <si>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</si>
  <si>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</si>
  <si>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</si>
  <si>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</si>
  <si>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</si>
  <si>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</si>
  <si>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</si>
  <si>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</si>
  <si>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</si>
  <si>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</si>
  <si>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</si>
  <si>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</si>
  <si>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</si>
  <si>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</si>
  <si>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</si>
  <si>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</si>
  <si>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</si>
  <si>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</si>
  <si>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</si>
  <si>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</si>
  <si>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</si>
  <si>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</si>
  <si>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</si>
  <si>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</si>
  <si>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</si>
  <si>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</si>
  <si>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</si>
  <si>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</si>
  <si>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</si>
  <si>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</si>
  <si>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</si>
  <si>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</si>
  <si>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</si>
  <si>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</si>
  <si>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</si>
  <si>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</si>
  <si>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</si>
  <si>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</si>
  <si>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</si>
  <si>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</si>
  <si>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</si>
  <si>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</si>
  <si>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</si>
  <si>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</si>
  <si>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</si>
  <si>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</si>
  <si>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</si>
  <si>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</si>
  <si>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</si>
  <si>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</si>
  <si>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</si>
  <si>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</si>
  <si>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</si>
  <si>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</si>
  <si>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</si>
  <si>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</si>
  <si>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</si>
  <si>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</si>
  <si>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</si>
  <si>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</si>
  <si>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</si>
  <si>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</si>
  <si>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</si>
  <si>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</si>
  <si>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</si>
  <si>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</si>
  <si>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</si>
  <si>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</si>
  <si>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</si>
  <si>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</si>
  <si>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</si>
  <si>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</si>
  <si>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</si>
  <si>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</si>
  <si>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</si>
  <si>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</si>
  <si>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</si>
  <si>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</si>
  <si>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</si>
  <si>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</si>
  <si>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</si>
  <si>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</si>
  <si>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</si>
  <si>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</si>
  <si>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</si>
  <si>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</si>
  <si>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</si>
  <si>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</si>
  <si>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</si>
  <si>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</si>
  <si>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</si>
  <si>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</si>
  <si>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</si>
  <si>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</si>
  <si>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</si>
  <si>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</si>
  <si>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</si>
  <si>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</si>
  <si>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</si>
  <si>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</si>
  <si>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</si>
  <si>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</si>
  <si>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</si>
  <si>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</si>
  <si>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</si>
  <si>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</si>
  <si>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</si>
  <si>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</si>
  <si>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</si>
  <si>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</si>
  <si>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</si>
  <si>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</si>
  <si>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</si>
  <si>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</si>
  <si>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</si>
  <si>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</si>
  <si>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</si>
  <si>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</si>
  <si>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</si>
  <si>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</si>
  <si>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</si>
  <si>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</si>
  <si>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</si>
  <si>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</si>
  <si>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</si>
  <si>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</si>
  <si>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</si>
  <si>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</si>
  <si>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</si>
  <si>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</si>
  <si>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</si>
  <si>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</si>
  <si>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</si>
  <si>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</si>
  <si>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</si>
  <si>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</si>
  <si>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</si>
  <si>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</si>
  <si>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</si>
  <si>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</si>
  <si>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</si>
  <si>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</si>
  <si>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</si>
  <si>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</si>
  <si>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</si>
  <si>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</si>
  <si>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</si>
  <si>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</si>
  <si>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</si>
  <si>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</si>
  <si>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</si>
  <si>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</si>
  <si>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</si>
  <si>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</si>
  <si>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</si>
  <si>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</si>
  <si>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</si>
  <si>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</si>
  <si>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</si>
  <si>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</si>
  <si>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</si>
  <si>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</si>
  <si>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</si>
  <si>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</si>
  <si>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</si>
  <si>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</si>
  <si>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</si>
  <si>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</si>
  <si>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</si>
  <si>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</si>
  <si>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</si>
  <si>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</si>
  <si>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</si>
  <si>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</si>
  <si>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</si>
  <si>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</si>
  <si>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</si>
  <si>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</si>
  <si>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</si>
  <si>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</si>
  <si>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</si>
  <si>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</si>
  <si>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</si>
  <si>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</si>
  <si>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</si>
  <si>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</si>
  <si>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</si>
  <si>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</si>
  <si>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</si>
  <si>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</si>
  <si>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</si>
  <si>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</si>
  <si>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</si>
  <si>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</si>
  <si>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</si>
  <si>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</si>
  <si>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</si>
  <si>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</si>
  <si>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</si>
  <si>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</si>
  <si>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</si>
  <si>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</si>
  <si>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</si>
  <si>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</si>
  <si>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</si>
  <si>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</si>
  <si>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</si>
  <si>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</si>
  <si>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</si>
  <si>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</si>
  <si>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</si>
  <si>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</si>
  <si>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</si>
  <si>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</si>
  <si>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</si>
  <si>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</si>
  <si>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</si>
  <si>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</si>
  <si>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</si>
  <si>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</si>
  <si>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</si>
  <si>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</si>
  <si>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</si>
  <si>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</si>
  <si>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</si>
  <si>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</si>
  <si>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</si>
  <si>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</si>
  <si>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</si>
  <si>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</si>
  <si>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</si>
  <si>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</si>
  <si>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</si>
  <si>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</si>
  <si>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</si>
  <si>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</si>
  <si>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</si>
  <si>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</si>
  <si>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</si>
  <si>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</si>
  <si>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</si>
  <si>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</si>
  <si>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</si>
  <si>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</si>
  <si>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</si>
  <si>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</si>
  <si>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</si>
  <si>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</si>
  <si>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</si>
  <si>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</si>
  <si>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</si>
  <si>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</si>
  <si>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</si>
  <si>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</si>
  <si>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</si>
  <si>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</si>
  <si>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</si>
  <si>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</si>
  <si>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</si>
  <si>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</si>
  <si>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</si>
  <si>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</si>
  <si>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</si>
  <si>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</si>
  <si>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</si>
  <si>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</si>
  <si>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</si>
  <si>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</si>
  <si>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</si>
  <si>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</si>
  <si>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</si>
  <si>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</si>
  <si>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</si>
  <si>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</si>
  <si>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</si>
  <si>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</si>
  <si>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</si>
  <si>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</si>
  <si>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</si>
  <si>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</si>
  <si>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</si>
  <si>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</si>
  <si>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</si>
  <si>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</si>
  <si>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</si>
  <si>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</si>
  <si>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</si>
  <si>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</si>
  <si>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</si>
  <si>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</si>
  <si>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</si>
  <si>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</si>
  <si>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</si>
  <si>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</si>
  <si>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</si>
  <si>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</si>
  <si>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</si>
  <si>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</si>
  <si>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</si>
  <si>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</si>
  <si>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</si>
  <si>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</si>
  <si>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</si>
  <si>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</si>
  <si>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</si>
  <si>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</si>
  <si>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</si>
  <si>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</si>
  <si>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</si>
  <si>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</si>
  <si>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</si>
  <si>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</si>
  <si>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</si>
  <si>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</si>
  <si>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</si>
  <si>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</si>
  <si>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</si>
  <si>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</si>
  <si>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</si>
  <si>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</si>
  <si>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</si>
  <si>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</si>
  <si>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</si>
  <si>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</si>
  <si>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</si>
  <si>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</si>
  <si>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</si>
  <si>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</si>
  <si>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</si>
  <si>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</si>
  <si>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</si>
  <si>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</si>
  <si>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</si>
  <si>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</si>
  <si>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</si>
  <si>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</si>
  <si>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</si>
  <si>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</si>
  <si>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</si>
  <si>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</si>
  <si>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</si>
  <si>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</si>
  <si>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</si>
  <si>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</si>
  <si>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</si>
  <si>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</si>
  <si>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</si>
  <si>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</si>
  <si>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</si>
  <si>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</si>
  <si>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</si>
  <si>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</si>
  <si>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</si>
  <si>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</si>
  <si>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</si>
  <si>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</si>
  <si>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</si>
  <si>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</si>
  <si>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</si>
  <si>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</si>
  <si>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</si>
  <si>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</si>
  <si>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</si>
  <si>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</si>
  <si>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</si>
  <si>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</si>
  <si>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</si>
  <si>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</si>
  <si>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</si>
  <si>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</si>
  <si>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</si>
  <si>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</si>
  <si>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</si>
  <si>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</si>
  <si>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</si>
  <si>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</si>
  <si>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</si>
  <si>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</si>
  <si>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</si>
  <si>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</si>
  <si>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</si>
  <si>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</si>
  <si>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</si>
  <si>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</si>
  <si>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</si>
  <si>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</si>
  <si>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</si>
  <si>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</si>
  <si>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</si>
  <si>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</si>
  <si>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</si>
  <si>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</si>
  <si>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</si>
  <si>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</si>
  <si>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</si>
  <si>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</si>
  <si>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</si>
  <si>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</si>
  <si>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</si>
  <si>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</si>
  <si>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</si>
  <si>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</si>
  <si>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</si>
  <si>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</si>
  <si>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</si>
  <si>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</si>
  <si>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</si>
  <si>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</si>
  <si>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</si>
  <si>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</si>
  <si>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</si>
  <si>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</si>
  <si>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</si>
  <si>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</si>
  <si>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</si>
  <si>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</si>
  <si>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</si>
  <si>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</si>
  <si>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</si>
  <si>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</si>
  <si>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</si>
  <si>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</si>
  <si>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</si>
  <si>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</si>
  <si>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</si>
  <si>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</si>
  <si>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</si>
  <si>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</si>
  <si>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</si>
  <si>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</si>
  <si>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</si>
  <si>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</si>
  <si>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</si>
  <si>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</si>
  <si>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</si>
  <si>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</si>
  <si>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</si>
  <si>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</si>
  <si>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</si>
  <si>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</si>
  <si>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</si>
  <si>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</si>
  <si>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</si>
  <si>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</si>
  <si>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</si>
  <si>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</si>
  <si>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</si>
  <si>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</si>
  <si>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</si>
  <si>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</si>
  <si>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</si>
  <si>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</si>
  <si>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</si>
  <si>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</si>
  <si>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</si>
  <si>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</si>
  <si>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</si>
  <si>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</si>
  <si>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</si>
  <si>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</si>
  <si>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</si>
  <si>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</si>
  <si>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</si>
  <si>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</si>
  <si>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</si>
  <si>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</si>
  <si>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</si>
  <si>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</si>
  <si>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</si>
  <si>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</si>
  <si>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</si>
  <si>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</si>
  <si>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</si>
  <si>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</si>
  <si>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</si>
  <si>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</si>
  <si>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</si>
  <si>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</si>
  <si>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</si>
  <si>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</si>
  <si>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</si>
  <si>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</si>
  <si>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</si>
  <si>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</si>
  <si>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</si>
  <si>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</si>
  <si>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</si>
  <si>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</si>
  <si>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</si>
  <si>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</si>
  <si>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</si>
  <si>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</si>
  <si>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</si>
  <si>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</si>
  <si>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</si>
  <si>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</si>
  <si>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</si>
  <si>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</si>
  <si>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</si>
  <si>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</si>
  <si>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</si>
  <si>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</si>
  <si>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</si>
  <si>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</si>
  <si>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</si>
  <si>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</si>
  <si>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</si>
  <si>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</si>
  <si>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</si>
  <si>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</si>
  <si>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</si>
  <si>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</si>
  <si>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</si>
  <si>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</si>
  <si>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</si>
  <si>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</si>
  <si>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</si>
  <si>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</si>
  <si>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</si>
  <si>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</si>
  <si>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</si>
  <si>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</si>
  <si>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</si>
  <si>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</si>
  <si>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</si>
  <si>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</si>
  <si>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</si>
  <si>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</si>
  <si>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</si>
  <si>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</si>
  <si>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</si>
  <si>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</si>
  <si>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</si>
  <si>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</si>
  <si>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</si>
  <si>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</si>
  <si>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</si>
  <si>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</si>
  <si>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</si>
  <si>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</si>
  <si>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</si>
  <si>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</si>
  <si>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</si>
  <si>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</si>
  <si>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</si>
  <si>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</si>
  <si>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</si>
  <si>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</si>
  <si>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</si>
  <si>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</si>
  <si>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</si>
  <si>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</si>
  <si>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</si>
  <si>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</si>
  <si>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</si>
  <si>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</si>
  <si>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</si>
  <si>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</si>
  <si>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</si>
  <si>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</si>
  <si>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</si>
  <si>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</si>
  <si>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</si>
  <si>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</si>
  <si>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</si>
  <si>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</si>
  <si>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</si>
  <si>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</si>
  <si>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</si>
  <si>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</si>
  <si>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</si>
  <si>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</si>
  <si>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</si>
  <si>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</si>
  <si>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</si>
  <si>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</si>
  <si>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</si>
  <si>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</si>
  <si>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</si>
  <si>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</si>
  <si>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</si>
  <si>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</si>
  <si>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</si>
  <si>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</si>
  <si>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</si>
  <si>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</si>
  <si>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</si>
  <si>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</si>
  <si>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</si>
  <si>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</si>
  <si>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</si>
  <si>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</si>
  <si>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</si>
  <si>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</si>
  <si>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</si>
  <si>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</si>
  <si>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</si>
  <si>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</si>
  <si>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</si>
  <si>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</si>
  <si>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</si>
  <si>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</si>
  <si>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</si>
  <si>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</si>
  <si>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</si>
  <si>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</si>
  <si>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</si>
  <si>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</si>
  <si>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</si>
  <si>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</si>
  <si>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</si>
  <si>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</si>
  <si>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</si>
  <si>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</si>
  <si>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</si>
  <si>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</si>
  <si>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</si>
  <si>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</si>
  <si>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</si>
  <si>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</si>
  <si>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</si>
  <si>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</si>
  <si>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</si>
  <si>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</si>
  <si>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</si>
  <si>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</si>
  <si>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</si>
  <si>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</si>
  <si>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</si>
  <si>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</si>
  <si>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</si>
  <si>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</si>
  <si>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</si>
  <si>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</si>
  <si>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</si>
  <si>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</si>
  <si>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</si>
  <si>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</si>
  <si>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</si>
  <si>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</si>
  <si>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</si>
  <si>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</si>
  <si>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</si>
  <si>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</si>
  <si>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</si>
  <si>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</si>
  <si>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</si>
  <si>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</si>
  <si>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</si>
  <si>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</si>
  <si>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</si>
  <si>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</si>
  <si>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</si>
  <si>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</si>
  <si>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</si>
  <si>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</si>
  <si>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</si>
  <si>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</si>
  <si>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</si>
  <si>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</si>
  <si>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</si>
  <si>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</si>
  <si>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</si>
  <si>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</si>
  <si>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</si>
  <si>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</si>
  <si>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</si>
  <si>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</si>
  <si>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</si>
  <si>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</si>
  <si>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</si>
  <si>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</si>
  <si>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</si>
  <si>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</si>
  <si>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</si>
  <si>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</si>
  <si>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</si>
  <si>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</si>
  <si>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</si>
  <si>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</si>
  <si>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</si>
  <si>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</si>
  <si>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</si>
  <si>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</si>
  <si>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</si>
  <si>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</si>
  <si>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</si>
  <si>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</si>
  <si>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</si>
  <si>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</si>
  <si>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</si>
  <si>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</si>
  <si>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</si>
  <si>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</si>
  <si>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</si>
  <si>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</si>
  <si>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</si>
  <si>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</si>
  <si>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</si>
  <si>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</si>
  <si>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</si>
  <si>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</si>
  <si>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</si>
  <si>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</si>
  <si>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</si>
  <si>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</si>
  <si>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</si>
  <si>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</si>
  <si>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</si>
  <si>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</si>
  <si>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</si>
  <si>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</si>
  <si>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</si>
  <si>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</si>
  <si>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</si>
  <si>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</si>
  <si>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</si>
  <si>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</si>
  <si>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</si>
  <si>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</si>
  <si>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</si>
  <si>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</si>
  <si>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</si>
  <si>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</si>
  <si>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</si>
  <si>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</si>
  <si>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</si>
  <si>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</si>
  <si>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</si>
  <si>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</si>
  <si>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</si>
  <si>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</si>
  <si>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</si>
  <si>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</si>
  <si>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</si>
  <si>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</si>
  <si>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</si>
  <si>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</si>
  <si>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</si>
  <si>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</si>
  <si>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</si>
  <si>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</si>
  <si>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</si>
  <si>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</si>
  <si>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</si>
  <si>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</si>
  <si>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</si>
  <si>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</si>
  <si>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</si>
  <si>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</si>
  <si>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</si>
  <si>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</si>
  <si>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</si>
  <si>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</si>
  <si>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</si>
  <si>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</si>
  <si>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</si>
  <si>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</si>
  <si>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</si>
  <si>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</si>
  <si>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</si>
  <si>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</si>
  <si>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</si>
  <si>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</si>
  <si>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</si>
  <si>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</si>
  <si>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</si>
  <si>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</si>
  <si>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</si>
  <si>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</si>
  <si>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</si>
  <si>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</si>
  <si>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</si>
  <si>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</si>
  <si>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</si>
  <si>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</si>
  <si>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</si>
  <si>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</si>
  <si>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</si>
  <si>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</si>
  <si>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</si>
  <si>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</si>
  <si>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</si>
  <si>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</si>
  <si>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</si>
  <si>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</si>
  <si>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</si>
  <si>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</si>
  <si>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</si>
  <si>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</si>
  <si>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</si>
  <si>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</si>
  <si>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</si>
  <si>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</si>
  <si>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</si>
  <si>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</si>
  <si>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</si>
  <si>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</si>
  <si>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</si>
  <si>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</si>
  <si>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</si>
  <si>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</si>
  <si>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</si>
  <si>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</si>
  <si>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</si>
  <si>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</si>
  <si>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</si>
  <si>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</si>
  <si>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</si>
  <si>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</si>
  <si>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</si>
  <si>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</si>
  <si>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</si>
  <si>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</si>
  <si>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</si>
  <si>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</si>
  <si>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</si>
  <si>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</si>
  <si>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</si>
  <si>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</si>
  <si>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</si>
  <si>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</si>
  <si>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</si>
  <si>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</si>
  <si>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</si>
  <si>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</si>
  <si>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</si>
  <si>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</si>
  <si>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</si>
  <si>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</si>
  <si>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</si>
  <si>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</si>
  <si>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</si>
  <si>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</si>
  <si>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</si>
  <si>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</si>
  <si>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</si>
  <si>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</si>
  <si>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</si>
  <si>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</si>
  <si>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</si>
  <si>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</si>
  <si>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</si>
  <si>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</si>
  <si>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</si>
  <si>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</si>
  <si>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</si>
  <si>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</si>
  <si>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</si>
  <si>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</si>
  <si>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</si>
  <si>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</si>
  <si>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</si>
  <si>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</si>
  <si>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</si>
  <si>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</si>
  <si>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</si>
  <si>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</si>
  <si>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</si>
  <si>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</si>
  <si>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</si>
  <si>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</si>
  <si>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</si>
  <si>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</si>
  <si>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</si>
  <si>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</si>
  <si>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</si>
  <si>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</si>
  <si>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</si>
  <si>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</si>
  <si>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</si>
  <si>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</si>
  <si>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</si>
  <si>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</si>
  <si>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</si>
  <si>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</si>
  <si>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</si>
  <si>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</si>
  <si>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</si>
  <si>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</si>
  <si>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</si>
  <si>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</si>
  <si>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</si>
  <si>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</si>
  <si>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</si>
  <si>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</si>
  <si>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</si>
  <si>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</si>
  <si>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</si>
  <si>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</si>
  <si>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</si>
  <si>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</si>
  <si>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</si>
  <si>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</si>
  <si>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</si>
  <si>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</si>
  <si>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</si>
  <si>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</si>
  <si>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</si>
  <si>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</si>
  <si>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</si>
  <si>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</si>
  <si>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</si>
  <si>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</si>
  <si>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</si>
  <si>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</si>
  <si>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</si>
  <si>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</si>
  <si>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</si>
  <si>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</si>
  <si>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</si>
  <si>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</si>
  <si>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</si>
  <si>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</si>
  <si>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</si>
  <si>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</si>
  <si>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</si>
  <si>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</si>
  <si>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</si>
  <si>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</si>
  <si>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</si>
  <si>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</si>
  <si>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</si>
  <si>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</si>
  <si>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</si>
  <si>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</si>
  <si>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</si>
  <si>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</si>
  <si>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</si>
  <si>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</si>
  <si>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</si>
  <si>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</si>
  <si>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</si>
  <si>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</si>
  <si>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</si>
  <si>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</si>
  <si>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</si>
  <si>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</si>
  <si>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</si>
  <si>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</si>
  <si>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</si>
  <si>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</si>
  <si>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</si>
  <si>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</si>
  <si>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</si>
  <si>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</si>
  <si>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</si>
  <si>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</si>
  <si>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</si>
  <si>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</si>
  <si>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</si>
  <si>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</si>
  <si>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</si>
  <si>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</si>
  <si>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</si>
  <si>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</si>
  <si>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</si>
  <si>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</si>
  <si>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</si>
  <si>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</si>
  <si>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</si>
  <si>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</si>
  <si>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</si>
  <si>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</si>
  <si>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</si>
  <si>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</si>
  <si>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</si>
  <si>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</si>
  <si>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</si>
  <si>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</si>
  <si>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</si>
  <si>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</si>
  <si>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</si>
  <si>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</si>
  <si>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</si>
  <si>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</si>
  <si>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</si>
  <si>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</si>
  <si>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</si>
  <si>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</si>
  <si>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</si>
  <si>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</si>
  <si>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</si>
  <si>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</si>
  <si>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</si>
  <si>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</si>
  <si>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</si>
  <si>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</si>
  <si>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</si>
  <si>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</si>
  <si>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</si>
  <si>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</si>
  <si>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</si>
  <si>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</si>
  <si>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</si>
  <si>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</si>
  <si>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</si>
  <si>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</si>
  <si>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</si>
  <si>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</si>
  <si>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</si>
  <si>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</si>
  <si>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</si>
  <si>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</si>
  <si>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</si>
  <si>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</si>
  <si>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</si>
  <si>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</si>
  <si>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</si>
  <si>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</si>
  <si>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</si>
  <si>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</si>
  <si>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</si>
  <si>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</si>
  <si>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</si>
  <si>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</si>
  <si>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</si>
  <si>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</si>
  <si>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</si>
  <si>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</si>
  <si>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</si>
  <si>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</si>
  <si>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</si>
  <si>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</si>
  <si>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</si>
  <si>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</si>
  <si>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</si>
  <si>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</si>
  <si>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</si>
  <si>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</si>
  <si>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</si>
  <si>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</si>
  <si>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</si>
  <si>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</si>
  <si>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</si>
  <si>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</si>
  <si>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</si>
  <si>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</si>
  <si>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</si>
  <si>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</si>
  <si>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</si>
  <si>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</si>
  <si>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</si>
  <si>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</si>
  <si>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</si>
  <si>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</si>
  <si>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</si>
  <si>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</si>
  <si>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</si>
  <si>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</si>
  <si>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</si>
  <si>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</si>
  <si>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</si>
  <si>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</si>
  <si>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</si>
  <si>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</si>
  <si>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</si>
  <si>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</si>
  <si>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</si>
  <si>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</si>
  <si>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</si>
  <si>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</si>
  <si>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</si>
  <si>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</si>
  <si>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</si>
  <si>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</si>
  <si>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</si>
  <si>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</si>
  <si>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</si>
  <si>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</si>
  <si>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</si>
  <si>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</si>
  <si>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</si>
  <si>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</si>
  <si>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</si>
  <si>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</si>
  <si>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</si>
  <si>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</si>
  <si>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</si>
  <si>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</si>
  <si>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</si>
  <si>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</si>
  <si>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</si>
  <si>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</si>
  <si>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</si>
  <si>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</si>
  <si>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</si>
  <si>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</si>
  <si>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</si>
  <si>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</si>
  <si>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</si>
  <si>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</si>
  <si>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</si>
  <si>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</si>
  <si>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</si>
  <si>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</si>
  <si>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</si>
  <si>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</si>
  <si>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</si>
  <si>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</si>
  <si>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</si>
  <si>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</si>
  <si>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</si>
  <si>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</si>
  <si>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</si>
  <si>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</si>
  <si>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</si>
  <si>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</si>
  <si>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</si>
  <si>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</si>
  <si>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</si>
  <si>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</si>
  <si>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</si>
  <si>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</si>
  <si>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</si>
  <si>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</si>
  <si>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</si>
  <si>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</si>
  <si>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</si>
  <si>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</si>
  <si>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</si>
  <si>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</si>
  <si>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</si>
  <si>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</si>
  <si>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</si>
  <si>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</si>
  <si>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</si>
  <si>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</si>
  <si>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</si>
  <si>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</si>
  <si>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</si>
  <si>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</si>
  <si>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</si>
  <si>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</si>
  <si>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</si>
  <si>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</si>
  <si>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</si>
  <si>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</si>
  <si>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</si>
  <si>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</si>
  <si>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</si>
  <si>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</si>
  <si>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</si>
  <si>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</si>
  <si>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</si>
  <si>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</si>
  <si>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</si>
  <si>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</si>
  <si>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</si>
  <si>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</si>
  <si>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</si>
  <si>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</si>
  <si>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</si>
  <si>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</si>
  <si>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</si>
  <si>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</si>
  <si>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</si>
  <si>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</si>
  <si>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</si>
  <si>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</si>
  <si>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</si>
  <si>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</si>
  <si>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</si>
  <si>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</si>
  <si>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</si>
  <si>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</si>
  <si>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</si>
  <si>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</si>
  <si>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</si>
  <si>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</si>
  <si>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</si>
  <si>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</si>
  <si>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</si>
  <si>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</si>
  <si>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</si>
  <si>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</si>
  <si>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</si>
  <si>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</si>
  <si>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</si>
  <si>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</si>
  <si>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</si>
  <si>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</si>
  <si>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</si>
  <si>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</si>
  <si>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</si>
  <si>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</si>
  <si>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</si>
  <si>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</si>
  <si>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</si>
  <si>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</si>
  <si>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</si>
  <si>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</si>
  <si>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</si>
  <si>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</si>
  <si>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</si>
  <si>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</si>
  <si>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</si>
  <si>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</si>
  <si>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</si>
  <si>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</si>
  <si>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</si>
  <si>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</si>
  <si>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</si>
  <si>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</si>
  <si>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</si>
  <si>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</si>
  <si>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</si>
  <si>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</si>
  <si>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</si>
  <si>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</si>
  <si>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</si>
  <si>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</si>
  <si>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</si>
  <si>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</si>
  <si>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</si>
  <si>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</si>
  <si>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</si>
  <si>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</si>
  <si>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</si>
  <si>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</si>
  <si>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</si>
  <si>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</si>
  <si>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</si>
  <si>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</si>
  <si>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</si>
  <si>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</si>
  <si>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</si>
  <si>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</si>
  <si>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</si>
  <si>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</si>
  <si>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</si>
  <si>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</si>
  <si>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</si>
  <si>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</si>
  <si>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</si>
  <si>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</si>
  <si>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</si>
  <si>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</si>
  <si>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</si>
  <si>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</si>
  <si>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</si>
  <si>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</si>
  <si>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</si>
  <si>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</si>
  <si>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</si>
  <si>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</si>
  <si>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</si>
  <si>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</si>
  <si>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</si>
  <si>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</si>
  <si>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</si>
  <si>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</si>
  <si>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</si>
  <si>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</si>
  <si>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</si>
  <si>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</si>
  <si>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</si>
  <si>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</si>
  <si>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</si>
  <si>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</si>
  <si>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</si>
  <si>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</si>
  <si>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</si>
  <si>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</si>
  <si>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</si>
  <si>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</si>
  <si>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</si>
  <si>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</si>
  <si>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</si>
  <si>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</si>
  <si>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</si>
  <si>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</si>
  <si>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</si>
  <si>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</si>
  <si>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</si>
  <si>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</si>
  <si>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</si>
  <si>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</si>
  <si>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</si>
  <si>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</si>
  <si>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</si>
  <si>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</si>
  <si>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</si>
  <si>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</si>
  <si>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</si>
  <si>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</si>
  <si>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</si>
  <si>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</si>
  <si>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</si>
  <si>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</si>
  <si>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</si>
  <si>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</si>
  <si>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</si>
  <si>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</si>
  <si>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</si>
  <si>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</si>
  <si>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</si>
  <si>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</si>
  <si>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</si>
  <si>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</si>
  <si>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</si>
  <si>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</si>
  <si>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</si>
  <si>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</si>
  <si>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</si>
  <si>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</si>
  <si>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</si>
  <si>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</si>
  <si>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</si>
  <si>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</si>
  <si>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</si>
  <si>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</si>
  <si>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</si>
  <si>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</si>
  <si>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</si>
  <si>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</si>
  <si>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</si>
  <si>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</si>
  <si>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</si>
  <si>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</si>
  <si>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</si>
  <si>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</si>
  <si>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</si>
  <si>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</si>
  <si>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</si>
  <si>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</si>
  <si>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</si>
  <si>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</si>
  <si>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</si>
  <si>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</si>
  <si>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</si>
  <si>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</si>
  <si>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</si>
  <si>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</si>
  <si>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</si>
  <si>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</si>
  <si>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</si>
  <si>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</si>
  <si>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</si>
  <si>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</si>
  <si>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</si>
  <si>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</si>
  <si>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</si>
  <si>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</si>
  <si>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</si>
  <si>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</si>
  <si>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</si>
  <si>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</si>
  <si>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</si>
  <si>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</si>
  <si>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</si>
  <si>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</si>
  <si>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</si>
  <si>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</si>
  <si>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</si>
  <si>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</si>
  <si>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</si>
  <si>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</si>
  <si>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</si>
  <si>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</si>
  <si>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</si>
  <si>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</si>
  <si>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</si>
  <si>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</si>
  <si>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</si>
  <si>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</si>
  <si>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</si>
  <si>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</si>
  <si>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</si>
  <si>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</si>
  <si>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</si>
  <si>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</si>
  <si>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</si>
  <si>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</si>
  <si>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</si>
  <si>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</si>
  <si>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</si>
  <si>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</si>
  <si>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</si>
  <si>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</si>
  <si>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</si>
  <si>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</si>
  <si>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</si>
  <si>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</si>
  <si>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</si>
  <si>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</si>
  <si>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</si>
  <si>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</si>
  <si>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</si>
  <si>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</si>
  <si>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</si>
  <si>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</si>
  <si>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</si>
  <si>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</si>
  <si>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</si>
  <si>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</si>
  <si>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</si>
  <si>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</si>
  <si>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</si>
  <si>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</si>
  <si>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</si>
  <si>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</si>
  <si>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</si>
  <si>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</si>
  <si>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</si>
  <si>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</si>
  <si>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</si>
  <si>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</si>
  <si>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</si>
  <si>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</si>
  <si>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</si>
  <si>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</si>
  <si>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</si>
  <si>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</si>
  <si>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</si>
  <si>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</si>
  <si>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</si>
  <si>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</si>
  <si>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</si>
  <si>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</si>
  <si>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</si>
  <si>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</si>
  <si>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</si>
  <si>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</si>
  <si>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</si>
  <si>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</si>
  <si>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</si>
  <si>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</si>
  <si>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</si>
  <si>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</si>
  <si>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</si>
  <si>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</si>
  <si>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</si>
  <si>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</si>
  <si>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</si>
  <si>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</si>
  <si>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</si>
  <si>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</si>
  <si>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</si>
  <si>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</si>
  <si>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</si>
  <si>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</si>
  <si>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</si>
  <si>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</si>
  <si>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</si>
  <si>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</si>
  <si>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</si>
  <si>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</si>
  <si>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</si>
  <si>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</si>
  <si>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</si>
  <si>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</si>
  <si>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</si>
  <si>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</si>
  <si>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</si>
  <si>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</si>
  <si>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</si>
  <si>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</si>
  <si>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</si>
  <si>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</si>
  <si>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</si>
  <si>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</si>
  <si>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</si>
  <si>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</si>
  <si>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</si>
  <si>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</si>
  <si>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</si>
  <si>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</si>
  <si>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</si>
  <si>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</si>
  <si>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</si>
  <si>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</si>
  <si>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</si>
  <si>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</si>
  <si>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</si>
  <si>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</si>
  <si>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</si>
  <si>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</si>
  <si>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</si>
  <si>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</si>
  <si>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</si>
  <si>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</si>
  <si>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</si>
  <si>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</si>
  <si>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</si>
  <si>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</si>
  <si>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</si>
  <si>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</si>
  <si>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</si>
  <si>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</si>
  <si>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</si>
  <si>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</si>
  <si>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</si>
  <si>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</si>
  <si>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</si>
  <si>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</si>
  <si>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</si>
  <si>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</si>
  <si>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</si>
  <si>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</si>
  <si>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</si>
  <si>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</si>
  <si>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</si>
  <si>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</si>
  <si>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</si>
  <si>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</si>
  <si>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</si>
  <si>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</si>
  <si>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</si>
  <si>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</si>
  <si>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</si>
  <si>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</si>
  <si>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</si>
  <si>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</si>
  <si>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</si>
  <si>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</si>
  <si>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</si>
  <si>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</si>
  <si>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</si>
  <si>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</si>
  <si>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</si>
  <si>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</si>
  <si>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</si>
  <si>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</si>
  <si>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</si>
  <si>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</si>
  <si>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</si>
  <si>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</si>
  <si>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</si>
  <si>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</si>
  <si>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</si>
  <si>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</si>
  <si>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</si>
  <si>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</si>
  <si>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</si>
  <si>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</si>
  <si>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</si>
  <si>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</si>
  <si>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</si>
  <si>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</si>
  <si>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</si>
  <si>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</si>
  <si>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</si>
  <si>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</si>
  <si>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</si>
  <si>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</si>
  <si>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</si>
  <si>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</si>
  <si>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</si>
  <si>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</si>
  <si>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</si>
  <si>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</si>
  <si>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</si>
  <si>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</si>
  <si>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</si>
  <si>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</si>
  <si>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</si>
  <si>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</si>
  <si>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</si>
  <si>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</si>
  <si>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</si>
  <si>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</si>
  <si>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</si>
  <si>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</si>
  <si>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</si>
  <si>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</si>
  <si>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</si>
  <si>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</si>
  <si>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</si>
  <si>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</si>
  <si>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</si>
  <si>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</si>
  <si>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</si>
  <si>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</si>
  <si>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</si>
  <si>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</si>
  <si>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</si>
  <si>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</si>
  <si>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</si>
  <si>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</si>
  <si>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</si>
  <si>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</si>
  <si>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</si>
  <si>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</si>
  <si>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</si>
  <si>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</si>
  <si>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</si>
  <si>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</si>
  <si>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</si>
  <si>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</si>
  <si>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</si>
  <si>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</si>
  <si>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</si>
  <si>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</si>
  <si>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</si>
  <si>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</si>
  <si>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</si>
  <si>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</si>
  <si>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</si>
  <si>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</si>
  <si>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</si>
  <si>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</si>
  <si>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</si>
  <si>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</si>
  <si>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</si>
  <si>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</si>
  <si>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</si>
  <si>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</si>
  <si>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</si>
  <si>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</si>
  <si>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</si>
  <si>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</si>
  <si>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</si>
  <si>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</si>
  <si>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</si>
  <si>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</si>
  <si>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</si>
  <si>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</si>
  <si>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</si>
  <si>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</si>
  <si>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</si>
  <si>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</si>
  <si>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</si>
  <si>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</si>
  <si>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</si>
  <si>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</si>
  <si>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</si>
  <si>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</si>
  <si>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</si>
  <si>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</si>
  <si>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</si>
  <si>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</si>
  <si>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</si>
  <si>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</si>
  <si>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</si>
  <si>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</si>
  <si>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</si>
  <si>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</si>
  <si>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</si>
  <si>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</si>
  <si>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</si>
  <si>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</si>
  <si>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</si>
  <si>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</si>
  <si>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</si>
  <si>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</si>
  <si>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</si>
  <si>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</si>
  <si>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</si>
  <si>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</si>
  <si>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</si>
  <si>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</si>
  <si>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</si>
  <si>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</si>
  <si>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</si>
  <si>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</si>
  <si>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</si>
  <si>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</si>
  <si>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</si>
  <si>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</si>
  <si>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</si>
  <si>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</si>
  <si>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</si>
  <si>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</si>
  <si>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</si>
  <si>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</si>
  <si>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</si>
  <si>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</si>
  <si>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</si>
  <si>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</si>
  <si>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</si>
  <si>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</si>
  <si>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</si>
  <si>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</si>
  <si>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</si>
  <si>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</si>
  <si>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</si>
  <si>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</si>
  <si>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</si>
  <si>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</si>
  <si>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</si>
  <si>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</si>
  <si>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</si>
  <si>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</si>
  <si>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</si>
  <si>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</si>
  <si>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</si>
  <si>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</si>
  <si>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</si>
  <si>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</si>
  <si>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</si>
  <si>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</si>
  <si>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</si>
  <si>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</si>
  <si>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</si>
  <si>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</si>
  <si>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</si>
  <si>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</si>
  <si>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</si>
  <si>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</si>
  <si>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</si>
  <si>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</si>
  <si>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</si>
  <si>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</si>
  <si>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</si>
  <si>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</si>
  <si>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</si>
  <si>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</si>
  <si>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</si>
  <si>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</si>
  <si>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</si>
  <si>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</si>
  <si>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</si>
  <si>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</si>
  <si>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</si>
  <si>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</si>
  <si>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</si>
  <si>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</si>
  <si>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</si>
  <si>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</si>
  <si>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</si>
  <si>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</si>
  <si>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</si>
  <si>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</si>
  <si>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</si>
  <si>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</si>
  <si>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</si>
  <si>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</si>
  <si>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</si>
  <si>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</si>
  <si>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</si>
  <si>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</si>
  <si>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</si>
  <si>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</si>
  <si>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</si>
  <si>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</si>
  <si>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</si>
  <si>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</si>
  <si>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</si>
  <si>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</si>
  <si>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</si>
  <si>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</si>
  <si>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</si>
  <si>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</si>
  <si>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</si>
  <si>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</si>
  <si>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</si>
  <si>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</si>
  <si>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</si>
  <si>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</si>
  <si>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</si>
  <si>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</si>
  <si>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</si>
  <si>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</si>
  <si>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</si>
  <si>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</si>
  <si>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</si>
  <si>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</si>
  <si>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</si>
  <si>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</si>
  <si>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</si>
  <si>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</si>
  <si>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</si>
  <si>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</si>
  <si>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</si>
  <si>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</si>
  <si>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</si>
  <si>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</si>
  <si>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</si>
  <si>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</si>
  <si>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</si>
  <si>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</si>
  <si>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</si>
  <si>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</si>
  <si>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</si>
  <si>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</si>
  <si>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</si>
  <si>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</si>
  <si>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</si>
  <si>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</si>
  <si>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</si>
  <si>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</si>
  <si>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</si>
  <si>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</si>
  <si>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</si>
  <si>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</si>
  <si>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</si>
  <si>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</si>
  <si>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</si>
  <si>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</si>
  <si>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</si>
  <si>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</si>
  <si>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</si>
  <si>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</si>
  <si>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</si>
  <si>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</si>
  <si>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</si>
  <si>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</si>
  <si>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</si>
  <si>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</si>
  <si>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</si>
  <si>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</si>
  <si>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</si>
  <si>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</si>
  <si>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</si>
  <si>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</si>
  <si>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</si>
  <si>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</si>
  <si>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</si>
  <si>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</si>
  <si>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</si>
  <si>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</si>
  <si>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</si>
  <si>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</si>
  <si>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</si>
  <si>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</si>
  <si>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</si>
  <si>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</si>
  <si>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</si>
  <si>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</si>
  <si>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</si>
  <si>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</si>
  <si>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</si>
  <si>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</si>
  <si>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</si>
  <si>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</si>
  <si>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</si>
  <si>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</si>
  <si>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</si>
  <si>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</si>
  <si>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</si>
  <si>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</si>
  <si>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</si>
  <si>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</si>
  <si>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</si>
  <si>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</si>
  <si>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</si>
  <si>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</si>
  <si>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</si>
  <si>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</si>
  <si>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</si>
  <si>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</si>
  <si>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</si>
  <si>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</si>
  <si>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</si>
  <si>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</si>
  <si>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</si>
  <si>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</si>
  <si>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</si>
  <si>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</si>
  <si>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</si>
  <si>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</si>
  <si>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</si>
  <si>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</si>
  <si>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</si>
  <si>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</si>
  <si>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</si>
  <si>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</si>
  <si>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</si>
  <si>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</si>
  <si>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</si>
  <si>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</si>
  <si>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</si>
  <si>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</si>
  <si>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</si>
  <si>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</si>
  <si>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</si>
  <si>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</si>
  <si>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</si>
  <si>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</si>
  <si>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</si>
  <si>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</si>
  <si>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</si>
  <si>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</si>
  <si>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</si>
  <si>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</si>
  <si>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</si>
  <si>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</si>
  <si>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</si>
  <si>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</si>
  <si>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</si>
  <si>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</si>
  <si>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</si>
  <si>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</si>
  <si>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</si>
  <si>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</si>
  <si>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</si>
  <si>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</si>
  <si>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</si>
  <si>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</si>
  <si>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</si>
  <si>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</si>
  <si>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</si>
  <si>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</si>
  <si>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</si>
  <si>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</si>
  <si>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</si>
  <si>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</si>
  <si>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</si>
  <si>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</si>
  <si>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</si>
  <si>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</si>
  <si>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</si>
  <si>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</si>
  <si>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</si>
  <si>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</si>
  <si>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</si>
  <si>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</si>
  <si>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</si>
  <si>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</si>
  <si>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</si>
  <si>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</si>
  <si>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</si>
  <si>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</si>
  <si>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</si>
  <si>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</si>
  <si>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</si>
  <si>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</si>
  <si>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</si>
  <si>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</si>
  <si>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</si>
  <si>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</si>
  <si>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</si>
  <si>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</si>
  <si>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</si>
  <si>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</si>
  <si>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</si>
  <si>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</si>
  <si>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</si>
  <si>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</si>
  <si>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</si>
  <si>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</si>
  <si>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</si>
  <si>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</si>
  <si>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</si>
  <si>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</si>
  <si>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</si>
  <si>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</si>
  <si>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</si>
  <si>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</si>
  <si>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</si>
  <si>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</si>
  <si>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</si>
  <si>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</si>
  <si>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</si>
  <si>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</si>
  <si>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</si>
  <si>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</si>
  <si>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</si>
  <si>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</si>
  <si>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</si>
  <si>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</si>
  <si>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</si>
  <si>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</si>
  <si>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</si>
  <si>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</si>
  <si>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</si>
  <si>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</si>
  <si>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</si>
  <si>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</si>
  <si>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</si>
  <si>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</si>
  <si>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</si>
  <si>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</si>
  <si>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</si>
  <si>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</si>
  <si>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</si>
  <si>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</si>
  <si>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</si>
  <si>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</si>
  <si>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</si>
  <si>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</si>
  <si>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</si>
  <si>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</si>
  <si>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</si>
  <si>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</si>
  <si>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</si>
  <si>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</si>
  <si>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</si>
  <si>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</si>
  <si>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</si>
  <si>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</si>
  <si>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</si>
  <si>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</si>
  <si>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</si>
  <si>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</si>
  <si>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</si>
  <si>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</si>
  <si>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</si>
  <si>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</si>
  <si>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</si>
  <si>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</si>
  <si>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</si>
  <si>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</si>
  <si>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</si>
  <si>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</si>
  <si>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</si>
  <si>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</si>
  <si>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</si>
  <si>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</si>
  <si>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</si>
  <si>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</si>
  <si>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</si>
  <si>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</si>
  <si>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</si>
  <si>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</si>
  <si>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</si>
  <si>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</si>
  <si>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</si>
  <si>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</si>
  <si>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</si>
  <si>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</si>
  <si>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</si>
  <si>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</si>
  <si>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</si>
  <si>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</si>
  <si>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</si>
  <si>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</si>
  <si>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</si>
  <si>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</si>
  <si>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</si>
  <si>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</si>
  <si>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</si>
  <si>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</si>
  <si>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</si>
  <si>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</si>
  <si>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</si>
  <si>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</si>
  <si>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</si>
  <si>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</si>
  <si>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</si>
  <si>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</si>
  <si>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</si>
  <si>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</si>
  <si>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</si>
  <si>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</si>
  <si>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</si>
  <si>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</si>
  <si>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</si>
  <si>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</si>
  <si>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</si>
  <si>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</si>
  <si>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</si>
  <si>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</si>
  <si>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</si>
  <si>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</si>
  <si>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</si>
  <si>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</si>
  <si>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</si>
  <si>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</si>
  <si>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</si>
  <si>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</si>
  <si>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</si>
  <si>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</si>
  <si>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</si>
  <si>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</si>
  <si>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</si>
  <si>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</si>
  <si>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</si>
  <si>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</si>
  <si>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</si>
  <si>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</si>
  <si>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</si>
  <si>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</si>
  <si>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</si>
  <si>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</si>
  <si>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</si>
  <si>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</si>
  <si>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</si>
  <si>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</si>
  <si>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</si>
  <si>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</si>
  <si>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</si>
  <si>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</si>
  <si>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</si>
  <si>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</si>
  <si>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</si>
  <si>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</si>
  <si>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</si>
  <si>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</si>
  <si>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</si>
  <si>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</si>
  <si>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</si>
  <si>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</si>
  <si>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</si>
  <si>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</si>
  <si>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</si>
  <si>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</si>
  <si>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</si>
  <si>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</si>
  <si>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</si>
  <si>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</si>
  <si>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</si>
  <si>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</si>
  <si>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</si>
  <si>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</si>
  <si>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</si>
  <si>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</si>
  <si>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</si>
  <si>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</si>
  <si>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</si>
  <si>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</si>
  <si>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</si>
  <si>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</si>
  <si>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</si>
  <si>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</si>
  <si>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</si>
  <si>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</si>
  <si>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</si>
  <si>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</si>
  <si>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</si>
  <si>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</si>
  <si>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</si>
  <si>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</si>
  <si>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</si>
  <si>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</si>
  <si>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</si>
  <si>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</si>
  <si>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</si>
  <si>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</si>
  <si>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</si>
  <si>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</si>
  <si>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</si>
  <si>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</si>
  <si>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</si>
  <si>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</si>
  <si>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</si>
  <si>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</si>
  <si>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</si>
  <si>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</si>
  <si>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</si>
  <si>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</si>
  <si>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</si>
  <si>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</si>
  <si>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</si>
  <si>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</si>
  <si>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</si>
  <si>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</si>
  <si>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</si>
  <si>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</si>
  <si>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</si>
  <si>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</si>
  <si>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</si>
  <si>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</si>
  <si>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</si>
  <si>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</si>
  <si>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</si>
  <si>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</si>
  <si>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</si>
  <si>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</si>
  <si>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</si>
  <si>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</si>
  <si>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</si>
  <si>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</si>
  <si>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</si>
  <si>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</si>
  <si>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</si>
  <si>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</si>
  <si>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</si>
  <si>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</si>
  <si>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</si>
  <si>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</si>
  <si>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</si>
  <si>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</si>
  <si>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</si>
  <si>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</si>
  <si>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</si>
  <si>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</si>
  <si>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</si>
  <si>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</si>
  <si>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</si>
  <si>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</si>
  <si>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</si>
  <si>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</si>
  <si>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</si>
  <si>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</si>
  <si>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</si>
  <si>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</si>
  <si>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</si>
  <si>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</si>
  <si>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</si>
  <si>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</si>
  <si>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</si>
  <si>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</si>
  <si>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</si>
  <si>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</si>
  <si>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</si>
  <si>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</si>
  <si>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</si>
  <si>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</si>
  <si>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</si>
  <si>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</si>
  <si>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</si>
  <si>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</si>
  <si>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</si>
  <si>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</si>
  <si>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</si>
  <si>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</si>
  <si>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</si>
  <si>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</si>
  <si>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</si>
  <si>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</si>
  <si>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</si>
  <si>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</si>
  <si>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</si>
  <si>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</si>
  <si>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</si>
  <si>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</si>
  <si>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</si>
  <si>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</si>
  <si>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</si>
  <si>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</si>
  <si>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</si>
  <si>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</si>
  <si>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</si>
  <si>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</si>
  <si>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</si>
  <si>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</si>
  <si>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</si>
  <si>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</si>
  <si>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</si>
  <si>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</si>
  <si>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</si>
  <si>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</si>
  <si>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</si>
  <si>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</si>
  <si>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</si>
  <si>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</si>
  <si>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</si>
  <si>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</si>
  <si>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</si>
  <si>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</si>
  <si>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</si>
  <si>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</si>
  <si>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</si>
  <si>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</si>
  <si>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</si>
  <si>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</si>
  <si>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</si>
  <si>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</si>
  <si>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</si>
  <si>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</si>
  <si>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</si>
  <si>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</si>
  <si>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</si>
  <si>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</si>
  <si>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</si>
  <si>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</si>
  <si>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</si>
  <si>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</si>
  <si>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</si>
  <si>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</si>
  <si>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</si>
  <si>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</si>
  <si>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</si>
  <si>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</si>
  <si>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</si>
  <si>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</si>
  <si>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</si>
  <si>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</si>
  <si>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</si>
  <si>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</si>
  <si>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</si>
  <si>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</si>
  <si>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</si>
  <si>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</si>
  <si>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</si>
  <si>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</si>
  <si>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</si>
  <si>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</si>
  <si>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</si>
  <si>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</si>
  <si>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</si>
  <si>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</si>
  <si>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</si>
  <si>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</si>
  <si>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</si>
  <si>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</si>
  <si>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</si>
  <si>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</si>
  <si>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</si>
  <si>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</si>
  <si>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</si>
  <si>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</si>
  <si>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</si>
  <si>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</si>
  <si>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</si>
  <si>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</si>
  <si>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</si>
  <si>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</si>
  <si>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</si>
  <si>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</si>
  <si>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</si>
  <si>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</si>
  <si>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</si>
  <si>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</si>
  <si>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</si>
  <si>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</si>
  <si>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</si>
  <si>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</si>
  <si>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</si>
  <si>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</si>
  <si>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</si>
  <si>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</si>
  <si>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</si>
  <si>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</si>
  <si>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</si>
  <si>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</si>
  <si>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</si>
  <si>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</si>
  <si>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</si>
  <si>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</si>
  <si>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</si>
  <si>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</si>
  <si>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</si>
  <si>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</si>
  <si>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</si>
  <si>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</si>
  <si>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</si>
  <si>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</si>
  <si>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</si>
  <si>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</si>
  <si>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</si>
  <si>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</si>
  <si>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</si>
  <si>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</si>
  <si>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</si>
  <si>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</si>
  <si>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</si>
  <si>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</si>
  <si>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</si>
  <si>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</si>
  <si>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</si>
  <si>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</si>
  <si>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</si>
  <si>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</si>
  <si>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</si>
  <si>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</si>
  <si>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</si>
  <si>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</si>
  <si>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</si>
  <si>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</si>
  <si>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</si>
  <si>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</si>
  <si>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</si>
  <si>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</si>
  <si>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</si>
  <si>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</si>
  <si>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</si>
  <si>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</si>
  <si>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</si>
  <si>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</si>
  <si>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</si>
  <si>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</si>
  <si>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</si>
  <si>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</si>
  <si>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</si>
  <si>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</si>
  <si>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</si>
  <si>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</si>
  <si>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</si>
  <si>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</si>
  <si>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</si>
  <si>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</si>
  <si>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</si>
  <si>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</si>
  <si>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</si>
  <si>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</si>
  <si>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</si>
  <si>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</si>
  <si>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</si>
  <si>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</si>
  <si>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</si>
  <si>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</si>
  <si>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</si>
  <si>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</si>
  <si>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</si>
  <si>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</si>
  <si>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</si>
  <si>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</si>
  <si>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</si>
  <si>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</si>
  <si>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</si>
  <si>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</si>
  <si>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</si>
  <si>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</si>
  <si>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</si>
  <si>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</si>
  <si>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</si>
  <si>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</si>
  <si>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</si>
  <si>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</si>
  <si>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</si>
  <si>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</si>
  <si>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</si>
  <si>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</si>
  <si>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</si>
  <si>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</si>
  <si>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</si>
  <si>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</si>
  <si>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</si>
  <si>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</si>
  <si>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</si>
  <si>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</si>
  <si>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</si>
  <si>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</si>
  <si>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</si>
  <si>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</si>
  <si>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</si>
  <si>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</si>
  <si>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</si>
  <si>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</si>
  <si>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</si>
  <si>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</si>
  <si>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</si>
  <si>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</si>
  <si>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</si>
  <si>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</si>
  <si>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</si>
  <si>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</si>
  <si>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</si>
  <si>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</si>
  <si>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</si>
  <si>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</si>
  <si>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</si>
  <si>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</si>
  <si>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</si>
  <si>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</si>
  <si>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</si>
  <si>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</si>
  <si>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</si>
  <si>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</si>
  <si>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</si>
  <si>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</si>
  <si>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</si>
  <si>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</si>
  <si>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</si>
  <si>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</si>
  <si>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</si>
  <si>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</si>
  <si>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</si>
  <si>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</si>
  <si>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</si>
  <si>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</si>
  <si>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</si>
  <si>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</si>
  <si>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</si>
  <si>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</si>
  <si>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</si>
  <si>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</si>
  <si>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</si>
  <si>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</si>
  <si>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</si>
  <si>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</si>
  <si>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</si>
  <si>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</si>
  <si>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</si>
  <si>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</si>
  <si>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</si>
  <si>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</si>
  <si>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</si>
  <si>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</si>
  <si>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</si>
  <si>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</si>
  <si>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</si>
  <si>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</si>
  <si>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</si>
  <si>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</si>
  <si>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</si>
  <si>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</si>
  <si>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</si>
  <si>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</si>
  <si>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</si>
  <si>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</si>
  <si>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</si>
  <si>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</si>
  <si>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</si>
  <si>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</si>
  <si>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</si>
  <si>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</si>
  <si>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</si>
  <si>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</si>
  <si>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</si>
  <si>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</si>
  <si>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</si>
  <si>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</si>
  <si>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</si>
  <si>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</si>
  <si>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</si>
  <si>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</si>
  <si>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</si>
  <si>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</si>
  <si>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</si>
  <si>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</si>
  <si>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</si>
  <si>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</si>
  <si>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</si>
  <si>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</si>
  <si>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</si>
  <si>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</si>
  <si>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</si>
  <si>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</si>
  <si>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</si>
  <si>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</si>
  <si>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</si>
  <si>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</si>
  <si>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</si>
  <si>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</si>
  <si>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</si>
  <si>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</si>
  <si>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</si>
  <si>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</si>
  <si>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</si>
  <si>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</si>
  <si>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</si>
  <si>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</si>
  <si>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</si>
  <si>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</si>
  <si>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</si>
  <si>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</si>
  <si>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</si>
  <si>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</si>
  <si>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</si>
  <si>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</si>
  <si>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</si>
  <si>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</si>
  <si>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</si>
  <si>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</si>
  <si>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</si>
  <si>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</si>
  <si>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</si>
  <si>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</si>
  <si>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</si>
  <si>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</si>
  <si>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</si>
  <si>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</si>
  <si>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</si>
  <si>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</si>
  <si>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</si>
  <si>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</si>
  <si>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</si>
  <si>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</si>
  <si>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</si>
  <si>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</si>
  <si>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</si>
  <si>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</si>
  <si>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</si>
  <si>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</si>
  <si>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</si>
  <si>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</si>
  <si>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</si>
  <si>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</si>
  <si>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</si>
  <si>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</si>
  <si>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</si>
  <si>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</si>
  <si>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</si>
  <si>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</si>
  <si>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</si>
  <si>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</si>
  <si>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</si>
  <si>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</si>
  <si>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</si>
  <si>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</si>
  <si>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</si>
  <si>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</si>
  <si>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</si>
  <si>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</si>
  <si>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</si>
  <si>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</si>
  <si>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</si>
  <si>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</si>
  <si>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</si>
  <si>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</si>
  <si>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</si>
  <si>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</si>
  <si>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</si>
  <si>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</si>
  <si>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</si>
  <si>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</si>
  <si>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</si>
  <si>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</si>
  <si>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</si>
  <si>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</si>
  <si>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</si>
  <si>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</si>
  <si>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</si>
  <si>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</si>
  <si>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</si>
  <si>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</si>
  <si>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</si>
  <si>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</si>
  <si>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</si>
  <si>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</si>
  <si>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</si>
  <si>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</si>
  <si>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</si>
  <si>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</si>
  <si>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</si>
  <si>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</si>
  <si>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</si>
  <si>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</si>
  <si>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</si>
  <si>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</si>
  <si>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</si>
  <si>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</si>
  <si>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</si>
  <si>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</si>
  <si>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</si>
  <si>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</si>
  <si>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</si>
  <si>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</si>
  <si>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</si>
  <si>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</si>
  <si>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</si>
  <si>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</si>
  <si>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</si>
  <si>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</si>
  <si>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</si>
  <si>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</si>
  <si>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</si>
  <si>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</si>
  <si>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</si>
  <si>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</si>
  <si>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</si>
  <si>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</si>
  <si>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</si>
  <si>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</si>
  <si>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</si>
  <si>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</si>
  <si>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</si>
  <si>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</si>
  <si>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</si>
  <si>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</si>
  <si>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</si>
  <si>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</si>
  <si>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</si>
  <si>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</si>
  <si>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</si>
  <si>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</si>
  <si>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</si>
  <si>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</si>
  <si>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</si>
  <si>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</si>
  <si>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</si>
  <si>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</si>
  <si>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</si>
  <si>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</si>
  <si>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</si>
  <si>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</si>
  <si>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</si>
  <si>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</si>
  <si>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</si>
  <si>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</si>
  <si>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</si>
  <si>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</si>
  <si>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</si>
  <si>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</si>
  <si>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</si>
  <si>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</si>
  <si>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</si>
  <si>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</si>
  <si>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</si>
  <si>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</si>
  <si>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</si>
  <si>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</si>
  <si>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</si>
  <si>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</si>
  <si>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</si>
  <si>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</si>
  <si>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</si>
  <si>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</si>
  <si>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</si>
  <si>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</si>
  <si>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</si>
  <si>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</si>
  <si>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</si>
  <si>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</si>
  <si>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</si>
  <si>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</si>
  <si>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</si>
  <si>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</si>
  <si>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</si>
  <si>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</si>
  <si>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</si>
  <si>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</si>
  <si>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</si>
  <si>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</si>
  <si>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</si>
  <si>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</si>
  <si>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</si>
  <si>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</si>
  <si>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</si>
  <si>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</si>
  <si>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</si>
  <si>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</si>
  <si>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</si>
  <si>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</si>
  <si>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</si>
  <si>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</si>
  <si>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</si>
  <si>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</si>
  <si>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</si>
  <si>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</si>
  <si>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</si>
  <si>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</si>
  <si>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</si>
  <si>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</si>
  <si>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</si>
  <si>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</si>
  <si>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</si>
  <si>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</si>
  <si>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</si>
  <si>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</si>
  <si>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</si>
  <si>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</si>
  <si>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</si>
  <si>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</si>
  <si>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</si>
  <si>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</si>
  <si>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</si>
  <si>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</si>
  <si>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</si>
  <si>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</si>
  <si>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</si>
  <si>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</si>
  <si>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</si>
  <si>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</si>
  <si>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</si>
  <si>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</si>
  <si>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</si>
  <si>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</si>
  <si>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</si>
  <si>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</si>
  <si>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</si>
  <si>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</si>
  <si>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</si>
  <si>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</si>
  <si>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</si>
  <si>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</si>
  <si>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</si>
  <si>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</si>
  <si>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</si>
  <si>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</si>
  <si>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</si>
  <si>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</si>
  <si>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</si>
  <si>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</si>
  <si>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</si>
  <si>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</si>
  <si>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</si>
  <si>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</si>
  <si>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</si>
  <si>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</si>
  <si>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</si>
  <si>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</si>
  <si>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</si>
  <si>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</si>
  <si>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</si>
  <si>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</si>
  <si>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</si>
  <si>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</si>
  <si>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</si>
  <si>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</si>
  <si>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</si>
  <si>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</si>
  <si>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</si>
  <si>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</si>
  <si>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</si>
  <si>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</si>
  <si>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</si>
  <si>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</si>
  <si>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</si>
  <si>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</si>
  <si>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</si>
  <si>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</si>
  <si>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</si>
  <si>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</si>
  <si>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</si>
  <si>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</si>
  <si>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</si>
  <si>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</si>
  <si>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</si>
  <si>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</si>
  <si>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</si>
  <si>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</si>
  <si>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</si>
  <si>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</si>
  <si>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</si>
  <si>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</si>
  <si>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</si>
  <si>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</si>
  <si>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</si>
  <si>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</si>
  <si>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</si>
  <si>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</si>
  <si>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</si>
  <si>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</si>
  <si>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</si>
  <si>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</si>
  <si>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</si>
  <si>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</si>
  <si>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</si>
  <si>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</si>
  <si>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</si>
  <si>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</si>
  <si>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</si>
  <si>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</si>
  <si>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</si>
  <si>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</si>
  <si>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</si>
  <si>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</si>
  <si>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</si>
  <si>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</si>
  <si>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</si>
  <si>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</si>
  <si>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</si>
  <si>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</si>
  <si>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</si>
  <si>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</si>
  <si>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</si>
  <si>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</si>
  <si>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</si>
  <si>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</si>
  <si>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</si>
  <si>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</si>
  <si>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</si>
  <si>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</si>
  <si>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</si>
  <si>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</si>
  <si>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</si>
  <si>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</si>
  <si>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</si>
  <si>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</si>
  <si>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</si>
  <si>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</si>
  <si>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</si>
  <si>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</si>
  <si>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</si>
  <si>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</si>
  <si>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</si>
  <si>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</si>
  <si>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</si>
  <si>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</si>
  <si>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</si>
  <si>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</si>
  <si>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</si>
  <si>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</si>
  <si>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</si>
  <si>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</si>
  <si>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</si>
  <si>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</si>
  <si>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</si>
  <si>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</si>
  <si>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</si>
  <si>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</si>
  <si>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</si>
  <si>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</si>
  <si>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</si>
  <si>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</si>
  <si>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</si>
  <si>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</si>
  <si>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</si>
  <si>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</si>
  <si>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</si>
  <si>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</si>
  <si>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</si>
  <si>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</si>
  <si>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</si>
  <si>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</si>
  <si>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</si>
  <si>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</si>
  <si>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</si>
  <si>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</si>
  <si>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</si>
  <si>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</si>
  <si>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</si>
  <si>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</si>
  <si>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</si>
  <si>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</si>
  <si>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</si>
  <si>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</si>
  <si>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</si>
  <si>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</si>
  <si>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</si>
  <si>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</si>
  <si>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</si>
  <si>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</si>
  <si>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</si>
  <si>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</si>
  <si>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</si>
  <si>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</si>
  <si>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</si>
  <si>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</si>
  <si>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</si>
  <si>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</si>
  <si>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</si>
  <si>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</si>
  <si>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</si>
  <si>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</si>
  <si>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</si>
  <si>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</si>
  <si>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</si>
  <si>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</si>
  <si>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</si>
  <si>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</si>
  <si>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</si>
  <si>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</si>
  <si>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</si>
  <si>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</si>
  <si>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</si>
  <si>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</si>
  <si>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</si>
  <si>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</si>
  <si>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</si>
  <si>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</si>
  <si>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</si>
  <si>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</si>
  <si>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</si>
  <si>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</si>
  <si>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</si>
  <si>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</si>
  <si>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</si>
  <si>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</si>
  <si>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</si>
  <si>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</si>
  <si>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</si>
  <si>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</si>
  <si>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</si>
  <si>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</si>
  <si>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</si>
  <si>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</si>
  <si>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</si>
  <si>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</si>
  <si>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</si>
  <si>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</si>
  <si>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</si>
  <si>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</si>
  <si>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</si>
  <si>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</si>
  <si>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</si>
  <si>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</si>
  <si>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</si>
  <si>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</si>
  <si>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</si>
  <si>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</si>
  <si>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</si>
  <si>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</si>
  <si>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</si>
  <si>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</si>
  <si>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</si>
  <si>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</si>
  <si>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</si>
  <si>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</si>
  <si>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</si>
  <si>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</si>
  <si>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</si>
  <si>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</si>
  <si>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</si>
  <si>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</si>
  <si>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</si>
  <si>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</si>
  <si>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</si>
  <si>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</si>
  <si>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</si>
  <si>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</si>
  <si>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</si>
  <si>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</si>
  <si>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</si>
  <si>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</si>
  <si>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</si>
  <si>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</si>
  <si>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</si>
  <si>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</si>
  <si>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</si>
  <si>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</si>
  <si>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</si>
  <si>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</si>
  <si>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</si>
  <si>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</si>
  <si>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</si>
  <si>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</si>
  <si>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</si>
  <si>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</si>
  <si>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</si>
  <si>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</si>
  <si>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</si>
  <si>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</si>
  <si>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</si>
  <si>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</si>
  <si>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</si>
  <si>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</si>
  <si>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</si>
  <si>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</si>
  <si>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</si>
  <si>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</si>
  <si>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</si>
  <si>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</si>
  <si>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</si>
  <si>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</si>
  <si>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</si>
  <si>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</si>
  <si>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</si>
  <si>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</si>
  <si>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</si>
  <si>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</si>
  <si>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</si>
  <si>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</si>
  <si>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</si>
  <si>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</si>
  <si>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</si>
  <si>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</si>
  <si>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</si>
  <si>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</si>
  <si>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</si>
  <si>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</si>
  <si>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</si>
  <si>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</si>
  <si>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</si>
  <si>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</si>
  <si>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</si>
  <si>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</si>
  <si>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</si>
  <si>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</si>
  <si>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</si>
  <si>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</si>
  <si>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</si>
  <si>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</si>
  <si>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</si>
  <si>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</si>
  <si>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</si>
  <si>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</si>
  <si>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</si>
  <si>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</si>
  <si>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</si>
  <si>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</si>
  <si>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</si>
  <si>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</si>
  <si>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</si>
  <si>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</si>
  <si>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</si>
  <si>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</si>
  <si>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</si>
  <si>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</si>
  <si>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</si>
  <si>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</si>
  <si>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</si>
  <si>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</si>
  <si>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</si>
  <si>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</si>
  <si>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</si>
  <si>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</si>
  <si>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</si>
  <si>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</si>
  <si>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</si>
  <si>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</si>
  <si>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</si>
  <si>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</si>
  <si>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</si>
  <si>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</si>
  <si>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</si>
  <si>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</si>
  <si>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</si>
  <si>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</si>
  <si>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</si>
  <si>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</si>
  <si>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</si>
  <si>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</si>
  <si>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</si>
  <si>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</si>
  <si>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</si>
  <si>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</si>
  <si>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</si>
  <si>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</si>
  <si>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</si>
  <si>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</si>
  <si>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</si>
  <si>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</si>
  <si>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</si>
  <si>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</si>
  <si>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</si>
  <si>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</si>
  <si>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</si>
  <si>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</si>
  <si>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</si>
  <si>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</si>
  <si>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</si>
  <si>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</si>
  <si>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</si>
  <si>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</si>
  <si>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</si>
  <si>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</si>
  <si>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</si>
  <si>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</si>
  <si>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</si>
  <si>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</si>
  <si>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</si>
  <si>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</si>
  <si>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</si>
  <si>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</si>
  <si>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</si>
  <si>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</si>
  <si>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</si>
  <si>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</si>
  <si>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</si>
  <si>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</si>
  <si>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</si>
  <si>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</si>
  <si>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</si>
  <si>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</si>
  <si>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</si>
  <si>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</si>
  <si>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</si>
  <si>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</si>
  <si>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</si>
  <si>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</si>
  <si>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</si>
  <si>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</si>
  <si>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</si>
  <si>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</si>
  <si>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</si>
  <si>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</si>
  <si>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</si>
  <si>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</si>
  <si>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</si>
  <si>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</si>
  <si>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</si>
  <si>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</si>
  <si>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</si>
  <si>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</si>
  <si>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</si>
  <si>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</si>
  <si>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</si>
  <si>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</si>
  <si>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</si>
  <si>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</si>
  <si>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</si>
  <si>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</si>
  <si>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</si>
  <si>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</si>
  <si>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</si>
  <si>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</si>
  <si>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</si>
  <si>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</si>
  <si>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</si>
  <si>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</si>
  <si>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</si>
  <si>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</si>
  <si>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</si>
  <si>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</si>
  <si>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</si>
  <si>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</si>
  <si>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</si>
  <si>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</si>
  <si>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</si>
  <si>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</si>
  <si>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</si>
  <si>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</si>
  <si>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</si>
  <si>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</si>
  <si>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</si>
  <si>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</si>
  <si>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</si>
  <si>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</si>
  <si>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</si>
  <si>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</si>
  <si>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</si>
  <si>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</si>
  <si>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</si>
  <si>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</si>
  <si>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</si>
  <si>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</si>
  <si>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</si>
  <si>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</si>
  <si>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</si>
  <si>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</si>
  <si>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</si>
  <si>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</si>
  <si>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</si>
  <si>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</si>
  <si>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</si>
  <si>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</si>
  <si>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</si>
  <si>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</si>
  <si>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</si>
  <si>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</si>
  <si>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</si>
  <si>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</si>
  <si>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</si>
  <si>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</si>
  <si>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</si>
  <si>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</si>
  <si>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</si>
  <si>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</si>
  <si>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</si>
  <si>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</si>
  <si>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</si>
  <si>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</si>
  <si>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</si>
  <si>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</si>
  <si>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</si>
  <si>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</si>
  <si>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</si>
  <si>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</si>
  <si>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</si>
  <si>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</si>
  <si>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</si>
  <si>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</si>
  <si>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</si>
  <si>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</si>
  <si>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</si>
  <si>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</si>
  <si>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</si>
  <si>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</si>
  <si>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</si>
  <si>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</si>
  <si>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</si>
  <si>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</si>
  <si>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</si>
  <si>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</si>
  <si>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</si>
  <si>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</si>
  <si>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</si>
  <si>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</si>
  <si>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</si>
  <si>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</si>
  <si>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</si>
  <si>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</si>
  <si>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</si>
  <si>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</si>
  <si>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</si>
  <si>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</si>
  <si>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</si>
  <si>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</si>
  <si>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</si>
  <si>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</si>
  <si>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</si>
  <si>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</si>
  <si>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</si>
  <si>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</si>
  <si>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</si>
  <si>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</si>
  <si>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</si>
  <si>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</si>
  <si>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</si>
  <si>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</si>
  <si>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</si>
  <si>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</si>
  <si>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</si>
  <si>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</si>
  <si>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</si>
  <si>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</si>
  <si>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</si>
  <si>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</si>
  <si>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</si>
  <si>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</si>
  <si>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</si>
  <si>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</si>
  <si>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</si>
  <si>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</si>
  <si>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</si>
  <si>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</si>
  <si>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</si>
  <si>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</si>
  <si>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</si>
  <si>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</si>
  <si>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</si>
  <si>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</si>
  <si>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</si>
  <si>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</si>
  <si>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</si>
  <si>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</si>
  <si>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</si>
  <si>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</si>
  <si>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</si>
  <si>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</si>
  <si>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</si>
  <si>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</si>
  <si>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</si>
  <si>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</si>
  <si>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</si>
  <si>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</si>
  <si>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</si>
  <si>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</si>
  <si>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</si>
  <si>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</si>
  <si>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</si>
  <si>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</si>
  <si>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</si>
  <si>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</si>
  <si>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</si>
  <si>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</si>
  <si>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</si>
  <si>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</si>
  <si>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</si>
  <si>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</si>
  <si>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</si>
  <si>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</si>
  <si>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</si>
  <si>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</si>
  <si>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</si>
  <si>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</si>
  <si>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</si>
  <si>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</si>
  <si>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</si>
  <si>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</si>
  <si>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</si>
  <si>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</si>
  <si>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</si>
  <si>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</si>
  <si>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</si>
  <si>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</si>
  <si>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</si>
  <si>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</si>
  <si>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</si>
  <si>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</si>
  <si>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</si>
  <si>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</si>
  <si>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</si>
  <si>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</si>
  <si>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</si>
  <si>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</si>
  <si>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</si>
  <si>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</si>
  <si>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</si>
  <si>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</si>
  <si>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</si>
  <si>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</si>
  <si>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</si>
  <si>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</si>
  <si>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</si>
  <si>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</si>
  <si>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</si>
  <si>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</si>
  <si>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</si>
  <si>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</si>
  <si>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</si>
  <si>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</si>
  <si>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</si>
  <si>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</si>
  <si>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</si>
  <si>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</si>
  <si>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</si>
  <si>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</si>
  <si>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</si>
  <si>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</si>
  <si>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</si>
  <si>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</si>
  <si>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</si>
  <si>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</si>
  <si>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</si>
  <si>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</si>
  <si>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</si>
  <si>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</si>
  <si>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</si>
  <si>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</si>
  <si>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</si>
  <si>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</si>
  <si>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</si>
  <si>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</si>
  <si>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</si>
  <si>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</si>
  <si>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</si>
  <si>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</si>
  <si>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</si>
  <si>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</si>
  <si>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</si>
  <si>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</si>
  <si>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</si>
  <si>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</si>
  <si>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</si>
  <si>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</si>
  <si>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</si>
  <si>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</si>
  <si>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</si>
  <si>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</si>
  <si>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</si>
  <si>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</si>
  <si>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</si>
  <si>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</si>
  <si>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</si>
  <si>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</si>
  <si>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</si>
  <si>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</si>
  <si>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</si>
  <si>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</si>
  <si>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</si>
  <si>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</si>
  <si>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</si>
  <si>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</si>
  <si>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</si>
  <si>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</si>
  <si>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</si>
  <si>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</si>
  <si>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</si>
  <si>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</si>
  <si>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</si>
  <si>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</si>
  <si>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</si>
  <si>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</si>
  <si>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</si>
  <si>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</si>
  <si>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</si>
  <si>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</si>
  <si>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</si>
  <si>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</si>
  <si>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</si>
  <si>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</si>
  <si>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</si>
  <si>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</si>
  <si>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</si>
  <si>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</si>
  <si>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</si>
  <si>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</si>
  <si>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</si>
  <si>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</si>
  <si>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</si>
  <si>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</si>
  <si>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</si>
  <si>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</si>
  <si>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</si>
  <si>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</si>
  <si>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</si>
  <si>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</si>
  <si>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</si>
  <si>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</si>
  <si>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</si>
  <si>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</si>
  <si>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</si>
  <si>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</si>
  <si>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</si>
  <si>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</si>
  <si>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</si>
  <si>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</si>
  <si>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</si>
  <si>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</si>
  <si>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</si>
  <si>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</si>
  <si>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</si>
  <si>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</si>
  <si>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</si>
  <si>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</si>
  <si>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</si>
  <si>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</si>
  <si>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</si>
  <si>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</si>
  <si>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</si>
  <si>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</si>
  <si>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</si>
  <si>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</si>
  <si>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</si>
  <si>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</si>
  <si>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</si>
  <si>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</si>
  <si>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</si>
  <si>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</si>
  <si>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</si>
  <si>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</si>
  <si>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</si>
  <si>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</si>
  <si>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</si>
  <si>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</si>
  <si>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</si>
  <si>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</si>
  <si>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</si>
  <si>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</si>
  <si>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</si>
  <si>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</si>
  <si>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</si>
  <si>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</si>
  <si>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</si>
  <si>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</si>
  <si>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</si>
  <si>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</si>
  <si>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</si>
  <si>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</si>
  <si>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</si>
  <si>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</si>
  <si>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</si>
  <si>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</si>
  <si>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</si>
  <si>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</si>
  <si>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</si>
  <si>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</si>
  <si>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</si>
  <si>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</si>
  <si>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</si>
  <si>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</si>
  <si>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</si>
  <si>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</si>
  <si>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</si>
  <si>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</si>
  <si>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</si>
  <si>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</si>
  <si>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</si>
  <si>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</si>
  <si>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</si>
  <si>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</si>
  <si>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</si>
  <si>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</si>
  <si>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</si>
  <si>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</si>
  <si>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</si>
  <si>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</si>
  <si>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</si>
  <si>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</si>
  <si>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</si>
  <si>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</si>
  <si>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</si>
  <si>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</si>
  <si>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</si>
  <si>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</si>
  <si>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</si>
  <si>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</si>
  <si>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</si>
  <si>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</si>
  <si>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</si>
  <si>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</si>
  <si>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</si>
  <si>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</si>
  <si>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</si>
  <si>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</si>
  <si>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</si>
  <si>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</si>
  <si>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</si>
  <si>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</si>
  <si>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</si>
  <si>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</si>
  <si>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</si>
  <si>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</si>
  <si>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</si>
  <si>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</si>
  <si>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</si>
  <si>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</si>
  <si>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</si>
  <si>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</si>
  <si>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</si>
  <si>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</si>
  <si>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</si>
  <si>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</si>
  <si>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</si>
  <si>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</si>
  <si>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</si>
  <si>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</si>
  <si>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</si>
  <si>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</si>
  <si>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</si>
  <si>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</si>
  <si>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</si>
  <si>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</si>
  <si>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</si>
  <si>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</si>
  <si>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</si>
  <si>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</si>
  <si>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</si>
  <si>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</si>
  <si>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</si>
  <si>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</si>
  <si>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</si>
  <si>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</si>
  <si>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</si>
  <si>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</si>
  <si>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</si>
  <si>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</si>
  <si>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</si>
  <si>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</si>
  <si>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</si>
  <si>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</si>
  <si>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</si>
  <si>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</si>
  <si>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</si>
  <si>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</si>
  <si>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</si>
  <si>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</si>
  <si>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</si>
  <si>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</si>
  <si>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</si>
  <si>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</si>
  <si>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</si>
  <si>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</si>
  <si>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</si>
  <si>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</si>
  <si>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</si>
  <si>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</si>
  <si>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</si>
  <si>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</si>
  <si>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</si>
  <si>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</si>
  <si>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</si>
  <si>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</si>
  <si>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</si>
  <si>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</si>
  <si>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</si>
  <si>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</si>
  <si>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</si>
  <si>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</si>
  <si>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</si>
  <si>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</si>
  <si>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</si>
  <si>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</si>
  <si>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</si>
  <si>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</si>
  <si>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</si>
  <si>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</si>
  <si>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</si>
  <si>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</si>
  <si>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</si>
  <si>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</si>
  <si>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</si>
  <si>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</si>
  <si>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</si>
  <si>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</si>
  <si>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</si>
  <si>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</si>
  <si>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</si>
  <si>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</si>
  <si>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</si>
  <si>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</si>
  <si>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</si>
  <si>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</si>
  <si>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</si>
  <si>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</si>
  <si>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</si>
  <si>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</si>
  <si>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</si>
  <si>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</si>
  <si>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</si>
  <si>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</si>
  <si>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</si>
  <si>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</si>
  <si>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</si>
  <si>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</si>
  <si>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</si>
  <si>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</si>
  <si>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</si>
  <si>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</si>
  <si>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</si>
  <si>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</si>
  <si>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</si>
  <si>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</si>
  <si>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</si>
  <si>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</si>
  <si>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</si>
  <si>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</si>
  <si>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</si>
  <si>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</si>
  <si>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</si>
  <si>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</si>
  <si>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</si>
  <si>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</si>
  <si>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</si>
  <si>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</si>
  <si>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</si>
  <si>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</si>
  <si>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</si>
  <si>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</si>
  <si>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</si>
  <si>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</si>
  <si>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</si>
  <si>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</si>
  <si>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</si>
  <si>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</si>
  <si>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</si>
  <si>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</si>
  <si>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</si>
  <si>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</si>
  <si>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</si>
  <si>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</si>
  <si>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</si>
  <si>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</si>
  <si>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</si>
  <si>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</si>
  <si>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</si>
  <si>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</si>
  <si>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</si>
  <si>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</si>
  <si>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</si>
  <si>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</si>
  <si>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</si>
  <si>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</si>
  <si>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</si>
  <si>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</si>
  <si>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</si>
  <si>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</si>
  <si>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</si>
  <si>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</si>
  <si>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</si>
  <si>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</si>
  <si>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</si>
  <si>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</si>
  <si>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</si>
  <si>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</si>
  <si>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</si>
  <si>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</si>
  <si>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</si>
  <si>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</si>
  <si>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</si>
  <si>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</si>
  <si>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</si>
  <si>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</si>
  <si>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</si>
  <si>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</si>
  <si>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</si>
  <si>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</si>
  <si>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</si>
  <si>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</si>
  <si>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</si>
  <si>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</si>
  <si>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</si>
  <si>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</si>
  <si>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</si>
  <si>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</si>
  <si>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</si>
  <si>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</si>
  <si>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</si>
  <si>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</si>
  <si>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</si>
  <si>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</si>
  <si>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</si>
  <si>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</si>
  <si>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</si>
  <si>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</si>
  <si>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</si>
  <si>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</si>
  <si>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</si>
  <si>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</si>
  <si>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</si>
  <si>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</si>
  <si>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</si>
  <si>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</si>
  <si>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</si>
  <si>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</si>
  <si>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</si>
  <si>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</si>
  <si>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</si>
  <si>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</si>
  <si>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</si>
  <si>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</si>
  <si>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</si>
  <si>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</si>
  <si>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</si>
  <si>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</si>
  <si>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</si>
  <si>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</si>
  <si>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</si>
  <si>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</si>
  <si>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</si>
  <si>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</si>
  <si>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</si>
  <si>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</si>
  <si>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</si>
  <si>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</si>
  <si>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</si>
  <si>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</si>
  <si>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</si>
  <si>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</si>
  <si>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</si>
  <si>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</si>
  <si>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</si>
  <si>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</si>
  <si>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</si>
  <si>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</si>
  <si>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</si>
  <si>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</si>
  <si>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</si>
  <si>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</si>
  <si>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</si>
  <si>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</si>
  <si>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</si>
  <si>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</si>
  <si>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</si>
  <si>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</si>
  <si>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</si>
  <si>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</si>
  <si>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</si>
  <si>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</si>
  <si>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</si>
  <si>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</si>
  <si>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</si>
  <si>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</si>
  <si>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</si>
  <si>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</si>
  <si>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</si>
  <si>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</si>
  <si>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</si>
  <si>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</si>
  <si>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</si>
  <si>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</si>
  <si>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</si>
  <si>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</si>
  <si>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</si>
  <si>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</si>
  <si>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</si>
  <si>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</si>
  <si>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</si>
  <si>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</si>
  <si>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</si>
  <si>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</si>
  <si>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</si>
  <si>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</si>
  <si>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</si>
  <si>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</si>
  <si>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</si>
  <si>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</si>
  <si>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</si>
  <si>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</si>
  <si>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</si>
  <si>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</si>
  <si>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</si>
  <si>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</si>
  <si>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</si>
  <si>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</si>
  <si>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</si>
  <si>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</si>
  <si>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</si>
  <si>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</si>
  <si>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</si>
  <si>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</si>
  <si>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</si>
  <si>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</si>
  <si>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</si>
  <si>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</si>
  <si>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</si>
  <si>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</si>
  <si>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</si>
  <si>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</si>
  <si>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</si>
  <si>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</si>
  <si>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</si>
  <si>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</si>
  <si>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</si>
  <si>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</si>
  <si>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</si>
  <si>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</si>
  <si>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</si>
  <si>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</si>
  <si>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</si>
  <si>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</si>
  <si>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</si>
  <si>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</si>
  <si>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</si>
  <si>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</si>
  <si>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</si>
  <si>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</si>
  <si>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</si>
  <si>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</si>
  <si>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</si>
  <si>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</si>
  <si>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</si>
  <si>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</si>
  <si>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</si>
  <si>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</si>
  <si>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</si>
  <si>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</si>
  <si>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</si>
  <si>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</si>
  <si>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</si>
  <si>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</si>
  <si>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</si>
  <si>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</si>
  <si>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</si>
  <si>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</si>
  <si>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</si>
  <si>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</si>
  <si>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</si>
  <si>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</si>
  <si>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</si>
  <si>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</si>
  <si>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</si>
  <si>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</si>
  <si>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</si>
  <si>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</si>
  <si>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</si>
  <si>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</si>
  <si>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</si>
  <si>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</si>
  <si>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</si>
  <si>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</si>
  <si>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</si>
  <si>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</si>
  <si>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</si>
  <si>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</si>
  <si>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</si>
  <si>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</si>
  <si>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</si>
  <si>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</si>
  <si>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</si>
  <si>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</si>
  <si>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</si>
  <si>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</si>
  <si>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</si>
  <si>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</si>
  <si>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</si>
  <si>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</si>
  <si>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</si>
  <si>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</si>
  <si>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</si>
  <si>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</si>
  <si>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</si>
  <si>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</si>
  <si>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</si>
  <si>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</si>
  <si>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</si>
  <si>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</si>
  <si>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</si>
  <si>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</si>
  <si>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</si>
  <si>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</si>
  <si>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</si>
  <si>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</si>
  <si>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</si>
  <si>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</si>
  <si>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</si>
  <si>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</si>
  <si>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</si>
  <si>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</si>
  <si>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</si>
  <si>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</si>
  <si>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</si>
  <si>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</si>
  <si>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</si>
  <si>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</si>
  <si>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</si>
  <si>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</si>
  <si>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</si>
  <si>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</si>
  <si>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</si>
  <si>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</si>
  <si>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</si>
  <si>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</si>
  <si>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</si>
  <si>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</si>
  <si>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</si>
  <si>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</si>
  <si>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</si>
  <si>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</si>
  <si>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</si>
  <si>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</si>
  <si>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</si>
  <si>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</si>
  <si>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</si>
  <si>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</si>
  <si>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</si>
  <si>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</si>
  <si>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</si>
  <si>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</si>
  <si>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</si>
  <si>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</si>
  <si>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</si>
  <si>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</si>
  <si>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</si>
  <si>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</si>
  <si>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</si>
  <si>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</si>
  <si>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</si>
  <si>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</si>
  <si>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</si>
  <si>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</si>
  <si>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</si>
  <si>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</si>
  <si>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</si>
  <si>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</si>
  <si>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</si>
  <si>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</si>
  <si>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</si>
  <si>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</si>
  <si>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</si>
  <si>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</si>
  <si>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</si>
  <si>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</si>
  <si>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</si>
  <si>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</si>
  <si>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</si>
  <si>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</si>
  <si>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</si>
  <si>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</si>
  <si>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</si>
  <si>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</si>
  <si>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</si>
  <si>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</si>
  <si>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</si>
  <si>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</si>
  <si>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</si>
  <si>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</si>
  <si>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</si>
  <si>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</si>
  <si>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</si>
  <si>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</si>
  <si>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</si>
  <si>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</si>
  <si>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</si>
  <si>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</si>
  <si>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</si>
  <si>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</si>
  <si>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</si>
  <si>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</si>
  <si>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</si>
  <si>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</si>
  <si>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</si>
  <si>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</si>
  <si>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</si>
  <si>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</si>
  <si>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</si>
  <si>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</si>
  <si>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</si>
  <si>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</si>
  <si>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</si>
  <si>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</si>
  <si>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</si>
  <si>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</si>
  <si>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</si>
  <si>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</si>
  <si>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</si>
  <si>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</si>
  <si>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</si>
  <si>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</si>
  <si>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</si>
  <si>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</si>
  <si>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</si>
  <si>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</si>
  <si>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</si>
  <si>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</si>
  <si>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</si>
  <si>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</si>
  <si>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</si>
  <si>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</si>
  <si>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</si>
  <si>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</si>
  <si>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</si>
  <si>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</si>
  <si>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</si>
  <si>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</si>
  <si>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</si>
  <si>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</si>
  <si>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</si>
  <si>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</si>
  <si>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</si>
  <si>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</si>
  <si>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</si>
  <si>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</si>
  <si>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</si>
  <si>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</si>
  <si>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</si>
  <si>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</si>
  <si>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</si>
  <si>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</si>
  <si>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</si>
  <si>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</si>
  <si>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</si>
  <si>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</si>
  <si>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</si>
  <si>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</si>
  <si>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</si>
  <si>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</si>
  <si>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</si>
  <si>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</si>
  <si>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</si>
  <si>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</si>
  <si>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</si>
  <si>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</si>
  <si>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</si>
  <si>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</si>
  <si>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</si>
  <si>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</si>
  <si>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</si>
  <si>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</si>
  <si>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</si>
  <si>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</si>
  <si>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</si>
  <si>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</si>
  <si>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</si>
  <si>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</si>
  <si>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</si>
  <si>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</si>
  <si>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</si>
  <si>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</si>
  <si>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</si>
  <si>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</si>
  <si>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</si>
  <si>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</si>
  <si>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</si>
  <si>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</si>
  <si>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</si>
  <si>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</si>
  <si>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</si>
  <si>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</si>
  <si>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</si>
  <si>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</si>
  <si>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</si>
  <si>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</si>
  <si>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</si>
  <si>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</si>
  <si>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</si>
  <si>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</si>
  <si>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</si>
  <si>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</si>
  <si>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</si>
  <si>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</si>
  <si>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</si>
  <si>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</si>
  <si>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</si>
  <si>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</si>
  <si>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</si>
  <si>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</si>
  <si>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</si>
  <si>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</si>
  <si>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</si>
  <si>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</si>
  <si>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</si>
  <si>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</si>
  <si>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</si>
  <si>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</si>
  <si>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</si>
  <si>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</si>
  <si>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</si>
  <si>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</si>
  <si>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</si>
  <si>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</si>
  <si>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</si>
  <si>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</si>
  <si>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</si>
  <si>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</si>
  <si>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</si>
  <si>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</si>
  <si>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</si>
  <si>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</si>
  <si>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</si>
  <si>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</si>
  <si>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</si>
  <si>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</si>
  <si>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</si>
  <si>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</si>
  <si>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</si>
  <si>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</si>
  <si>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</si>
  <si>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</si>
  <si>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</si>
  <si>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</si>
  <si>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</si>
  <si>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</si>
  <si>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</si>
  <si>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</si>
  <si>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</si>
  <si>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</si>
  <si>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</si>
  <si>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</si>
  <si>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</si>
  <si>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</si>
  <si>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</si>
  <si>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</si>
  <si>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</si>
  <si>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</si>
  <si>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</si>
  <si>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</si>
  <si>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</si>
  <si>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</si>
  <si>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</si>
  <si>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</si>
  <si>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</si>
  <si>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</si>
  <si>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</si>
  <si>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</si>
  <si>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</si>
  <si>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</si>
  <si>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</si>
  <si>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</si>
  <si>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</si>
  <si>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</si>
  <si>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</si>
  <si>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</si>
  <si>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</si>
  <si>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</si>
  <si>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</si>
  <si>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</si>
  <si>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</si>
  <si>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</si>
  <si>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</si>
  <si>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</si>
  <si>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</si>
  <si>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</si>
  <si>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</si>
  <si>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</si>
  <si>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</si>
  <si>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</si>
  <si>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</si>
  <si>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</si>
  <si>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</si>
  <si>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</si>
  <si>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</si>
  <si>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</si>
  <si>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</si>
  <si>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</si>
  <si>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</si>
  <si>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</si>
  <si>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</si>
  <si>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</si>
  <si>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</si>
  <si>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</si>
  <si>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</si>
  <si>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</si>
  <si>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</si>
  <si>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</si>
  <si>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</si>
  <si>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</si>
  <si>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</si>
  <si>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</si>
  <si>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</si>
  <si>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</si>
  <si>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</si>
  <si>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</si>
  <si>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</si>
  <si>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</si>
  <si>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</si>
  <si>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</si>
  <si>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</si>
  <si>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</si>
  <si>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</si>
  <si>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</si>
  <si>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</si>
  <si>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</si>
  <si>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</si>
  <si>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</si>
  <si>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</si>
  <si>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</si>
  <si>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</si>
  <si>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</si>
  <si>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</si>
  <si>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</si>
  <si>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</si>
  <si>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</si>
  <si>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</si>
  <si>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</si>
  <si>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</si>
  <si>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</si>
  <si>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</si>
  <si>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</si>
  <si>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</si>
  <si>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</si>
  <si>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</si>
  <si>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</si>
  <si>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</si>
  <si>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</si>
  <si>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</si>
  <si>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</si>
  <si>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</si>
  <si>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</si>
  <si>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</si>
  <si>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</si>
  <si>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</si>
  <si>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</si>
  <si>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</si>
  <si>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</si>
  <si>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</si>
  <si>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</si>
  <si>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</si>
  <si>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</si>
  <si>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</si>
  <si>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</si>
  <si>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</si>
  <si>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</si>
  <si>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</si>
  <si>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</si>
  <si>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</si>
  <si>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</si>
  <si>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</si>
  <si>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</si>
  <si>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</si>
  <si>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</si>
  <si>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</si>
  <si>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</si>
  <si>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</si>
  <si>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</si>
  <si>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</si>
  <si>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</si>
  <si>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</si>
  <si>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</si>
  <si>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</si>
  <si>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</si>
  <si>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</si>
  <si>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</si>
  <si>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</si>
  <si>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</si>
  <si>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</si>
  <si>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</si>
  <si>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</si>
  <si>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</si>
  <si>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</si>
  <si>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</si>
  <si>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</si>
  <si>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</si>
  <si>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</si>
  <si>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</si>
  <si>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</si>
  <si>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</si>
  <si>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</si>
  <si>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</si>
  <si>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</si>
  <si>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</si>
  <si>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</si>
  <si>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</si>
  <si>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</si>
  <si>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</si>
  <si>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</si>
  <si>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</si>
  <si>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</si>
  <si>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</si>
  <si>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</si>
  <si>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</si>
  <si>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</si>
  <si>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</si>
  <si>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</si>
  <si>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</si>
  <si>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</si>
  <si>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</si>
  <si>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</si>
  <si>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</si>
  <si>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</si>
  <si>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</si>
  <si>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</si>
  <si>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</si>
  <si>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</si>
  <si>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</si>
  <si>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</si>
  <si>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</si>
  <si>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</si>
  <si>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</si>
  <si>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</si>
  <si>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</si>
  <si>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</si>
  <si>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</si>
  <si>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</si>
  <si>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</si>
  <si>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</si>
  <si>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</si>
  <si>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</si>
  <si>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</si>
  <si>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</si>
  <si>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</si>
  <si>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</si>
  <si>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</si>
  <si>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</si>
  <si>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</si>
  <si>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</si>
  <si>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</si>
  <si>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</si>
  <si>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</si>
  <si>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</si>
  <si>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</si>
  <si>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</si>
  <si>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</si>
  <si>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</si>
  <si>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</si>
  <si>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</si>
  <si>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</si>
  <si>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</si>
  <si>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</si>
  <si>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</si>
  <si>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</si>
  <si>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</si>
  <si>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</si>
  <si>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</si>
  <si>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</si>
  <si>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</si>
  <si>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</si>
  <si>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</si>
  <si>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</si>
  <si>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</si>
  <si>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</si>
  <si>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</si>
  <si>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</si>
  <si>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</si>
  <si>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</si>
  <si>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</si>
  <si>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</si>
  <si>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</si>
  <si>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</si>
  <si>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</si>
  <si>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</si>
  <si>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</si>
  <si>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</si>
  <si>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</si>
  <si>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</si>
  <si>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</si>
  <si>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</si>
  <si>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</si>
  <si>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</si>
  <si>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</si>
  <si>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</si>
  <si>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</si>
  <si>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</si>
  <si>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</si>
  <si>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</si>
  <si>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</si>
  <si>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</si>
  <si>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</si>
  <si>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</si>
  <si>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</si>
  <si>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</si>
  <si>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</si>
  <si>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</si>
  <si>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</si>
  <si>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</si>
  <si>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</si>
  <si>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</si>
  <si>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</si>
  <si>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</si>
  <si>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</si>
  <si>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</si>
  <si>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</si>
  <si>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</si>
  <si>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</si>
  <si>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</si>
  <si>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</si>
  <si>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</si>
  <si>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</si>
  <si>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</si>
  <si>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</si>
  <si>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</si>
  <si>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</si>
  <si>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</si>
  <si>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</si>
  <si>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</si>
  <si>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</si>
  <si>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</si>
  <si>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</si>
  <si>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</si>
  <si>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</si>
  <si>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</si>
  <si>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</si>
  <si>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</si>
  <si>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</si>
  <si>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</si>
  <si>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</si>
  <si>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</si>
  <si>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</si>
  <si>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</si>
  <si>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</si>
  <si>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</si>
  <si>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</si>
  <si>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</si>
  <si>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</si>
  <si>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</si>
  <si>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</si>
  <si>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</si>
  <si>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</si>
  <si>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</si>
  <si>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</si>
  <si>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</si>
  <si>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</si>
  <si>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</si>
  <si>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</si>
  <si>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</si>
  <si>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</si>
  <si>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</si>
  <si>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</si>
  <si>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</si>
  <si>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</si>
  <si>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</si>
  <si>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</si>
  <si>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</si>
  <si>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</si>
  <si>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</si>
  <si>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</si>
  <si>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</si>
  <si>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</si>
  <si>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</si>
  <si>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</si>
  <si>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</si>
  <si>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</si>
  <si>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</si>
  <si>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</si>
  <si>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</si>
  <si>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</si>
  <si>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</si>
  <si>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</si>
  <si>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</si>
  <si>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</si>
  <si>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</si>
  <si>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</si>
  <si>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</si>
  <si>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</si>
  <si>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</si>
  <si>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</si>
  <si>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</si>
  <si>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</si>
  <si>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</si>
  <si>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</si>
  <si>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</si>
  <si>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</si>
  <si>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</si>
  <si>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</si>
  <si>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</si>
  <si>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</si>
  <si>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</si>
  <si>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</si>
  <si>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</si>
  <si>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</si>
  <si>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</si>
  <si>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</si>
  <si>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</si>
  <si>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</si>
  <si>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</si>
  <si>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</si>
  <si>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</si>
  <si>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</si>
  <si>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</si>
  <si>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</si>
  <si>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</si>
  <si>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</si>
  <si>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</si>
  <si>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</si>
  <si>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</si>
  <si>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</si>
  <si>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</si>
  <si>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</si>
  <si>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</si>
  <si>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</si>
  <si>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</si>
  <si>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</si>
  <si>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</si>
  <si>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</si>
  <si>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</si>
  <si>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</si>
  <si>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</si>
  <si>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</si>
  <si>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</si>
  <si>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</si>
  <si>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</si>
  <si>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</si>
  <si>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</si>
  <si>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</si>
  <si>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</si>
  <si>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</si>
  <si>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</si>
  <si>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</si>
  <si>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</si>
  <si>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</si>
  <si>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</si>
  <si>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</si>
  <si>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</si>
  <si>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</si>
  <si>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</si>
  <si>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</si>
  <si>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</si>
  <si>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</si>
  <si>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</si>
  <si>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</si>
  <si>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</si>
  <si>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</si>
  <si>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</si>
  <si>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</si>
  <si>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</si>
  <si>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</si>
  <si>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</si>
  <si>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</si>
  <si>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</si>
  <si>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</si>
  <si>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</si>
  <si>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</si>
  <si>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</si>
  <si>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</si>
  <si>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</si>
  <si>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</si>
  <si>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</si>
  <si>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</si>
  <si>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</si>
  <si>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</si>
  <si>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</si>
  <si>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</si>
  <si>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</si>
  <si>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</si>
  <si>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</si>
  <si>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</si>
  <si>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</si>
  <si>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</si>
  <si>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</si>
  <si>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</si>
  <si>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</si>
  <si>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</si>
  <si>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</si>
  <si>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</si>
  <si>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</si>
  <si>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</si>
  <si>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</si>
  <si>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</si>
  <si>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</si>
  <si>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</si>
  <si>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</si>
  <si>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</si>
  <si>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</si>
  <si>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</si>
  <si>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</si>
  <si>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</si>
  <si>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</si>
  <si>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</si>
  <si>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</si>
  <si>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</si>
  <si>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</si>
  <si>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</si>
  <si>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</si>
  <si>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</si>
  <si>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</si>
  <si>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</si>
  <si>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</si>
  <si>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</si>
  <si>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</si>
  <si>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</si>
  <si>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</si>
  <si>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</si>
  <si>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</si>
  <si>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</si>
  <si>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</si>
  <si>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</si>
  <si>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</si>
  <si>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</si>
  <si>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</si>
  <si>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</si>
  <si>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</si>
  <si>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</si>
  <si>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</si>
  <si>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</si>
  <si>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</si>
  <si>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</si>
  <si>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</si>
  <si>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</si>
  <si>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</si>
  <si>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</si>
  <si>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</si>
  <si>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</si>
  <si>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</si>
  <si>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</si>
  <si>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</si>
  <si>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</si>
  <si>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</si>
  <si>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</si>
  <si>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</si>
  <si>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</si>
  <si>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</si>
  <si>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</si>
  <si>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</si>
  <si>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</si>
  <si>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</si>
  <si>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</si>
  <si>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</si>
  <si>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</si>
  <si>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</si>
  <si>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</si>
  <si>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</si>
  <si>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</si>
  <si>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</si>
  <si>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</si>
  <si>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</si>
  <si>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</si>
  <si>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</si>
  <si>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</si>
  <si>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</si>
  <si>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</si>
  <si>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</si>
  <si>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</si>
  <si>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</si>
  <si>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</si>
  <si>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</si>
  <si>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</si>
  <si>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</si>
  <si>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</si>
  <si>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</si>
  <si>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</si>
  <si>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</si>
  <si>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</si>
  <si>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</si>
  <si>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</si>
  <si>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</si>
  <si>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</si>
  <si>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</si>
  <si>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</si>
  <si>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</si>
  <si>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</si>
  <si>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</si>
  <si>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</si>
  <si>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</si>
  <si>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</si>
  <si>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</si>
  <si>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</si>
  <si>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</si>
  <si>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</si>
  <si>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</si>
  <si>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</si>
  <si>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</si>
  <si>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</si>
  <si>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</si>
  <si>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</si>
  <si>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</si>
  <si>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</si>
  <si>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</si>
  <si>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</si>
  <si>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</si>
  <si>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</si>
  <si>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</si>
  <si>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</si>
  <si>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</si>
  <si>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</si>
  <si>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</si>
  <si>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</si>
  <si>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</si>
  <si>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</si>
  <si>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</si>
  <si>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</si>
  <si>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</si>
  <si>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</si>
  <si>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</si>
  <si>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</si>
  <si>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</si>
  <si>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</si>
  <si>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</si>
  <si>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</si>
  <si>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</si>
  <si>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</si>
  <si>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</si>
  <si>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</si>
  <si>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</si>
  <si>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</si>
  <si>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</si>
  <si>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</si>
  <si>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</si>
  <si>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</si>
  <si>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</si>
  <si>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</si>
  <si>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</si>
  <si>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</si>
  <si>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</si>
  <si>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</si>
  <si>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</si>
  <si>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</si>
  <si>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</si>
  <si>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</si>
  <si>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</si>
  <si>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</si>
  <si>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</si>
  <si>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</si>
  <si>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</si>
  <si>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</si>
  <si>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</si>
  <si>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</si>
  <si>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</si>
  <si>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</si>
  <si>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</si>
  <si>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</si>
  <si>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</si>
  <si>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</si>
  <si>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</si>
  <si>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</si>
  <si>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</si>
  <si>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</si>
  <si>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</si>
  <si>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</si>
  <si>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</si>
  <si>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</si>
  <si>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</si>
  <si>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</si>
  <si>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</si>
  <si>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</si>
  <si>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</si>
  <si>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</si>
  <si>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</si>
  <si>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</si>
  <si>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</si>
  <si>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</si>
  <si>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</si>
  <si>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</si>
  <si>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</si>
  <si>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</si>
  <si>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</si>
  <si>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</si>
  <si>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</si>
  <si>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</si>
  <si>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</si>
  <si>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</si>
  <si>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</si>
  <si>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</si>
  <si>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</si>
  <si>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</si>
  <si>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</si>
  <si>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</si>
  <si>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</si>
  <si>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</si>
  <si>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</si>
  <si>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</si>
  <si>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</si>
  <si>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</si>
  <si>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</si>
  <si>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</si>
  <si>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</si>
  <si>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</si>
  <si>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</si>
  <si>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</si>
  <si>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</si>
  <si>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</si>
  <si>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</si>
  <si>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</si>
  <si>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</si>
  <si>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</si>
  <si>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</si>
  <si>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</si>
  <si>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</si>
  <si>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</si>
  <si>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</si>
  <si>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</si>
  <si>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</si>
  <si>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</si>
  <si>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</si>
  <si>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</si>
  <si>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</si>
  <si>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</si>
  <si>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</si>
  <si>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</si>
  <si>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</si>
  <si>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</si>
  <si>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</si>
  <si>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</si>
  <si>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</si>
  <si>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</si>
  <si>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</si>
  <si>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</si>
  <si>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</si>
  <si>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</si>
  <si>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</si>
  <si>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</si>
  <si>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</si>
  <si>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</si>
  <si>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</si>
  <si>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</si>
  <si>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</si>
  <si>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</si>
  <si>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</si>
  <si>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</si>
  <si>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</si>
  <si>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</si>
  <si>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</si>
  <si>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</si>
  <si>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</si>
  <si>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</si>
  <si>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</si>
  <si>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</si>
  <si>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</si>
  <si>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</si>
  <si>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</si>
  <si>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</si>
  <si>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</si>
  <si>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</si>
  <si>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</si>
  <si>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</si>
  <si>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</si>
  <si>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</si>
  <si>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</si>
  <si>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</si>
  <si>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</si>
  <si>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</si>
  <si>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</si>
  <si>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</si>
  <si>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</si>
  <si>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</si>
  <si>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</si>
  <si>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</si>
  <si>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</si>
  <si>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</si>
  <si>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</si>
  <si>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</si>
  <si>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</si>
  <si>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</si>
  <si>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</si>
  <si>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</si>
  <si>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</si>
  <si>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</si>
  <si>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</si>
  <si>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</si>
  <si>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</si>
  <si>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</si>
  <si>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</si>
  <si>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</si>
  <si>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</si>
  <si>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</si>
  <si>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</si>
  <si>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</si>
  <si>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</si>
  <si>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</si>
  <si>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</si>
  <si>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</si>
  <si>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</si>
  <si>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</si>
  <si>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</si>
  <si>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</si>
  <si>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</si>
  <si>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</si>
  <si>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</si>
  <si>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</si>
  <si>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</si>
  <si>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</si>
  <si>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</si>
  <si>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</si>
  <si>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</si>
  <si>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</si>
  <si>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</si>
  <si>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</si>
  <si>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</si>
  <si>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</si>
  <si>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</si>
  <si>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</si>
  <si>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</si>
  <si>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</si>
  <si>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</si>
  <si>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</si>
  <si>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</si>
  <si>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</si>
  <si>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</si>
  <si>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</si>
  <si>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</si>
  <si>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</si>
  <si>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</si>
  <si>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</si>
  <si>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</si>
  <si>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</si>
  <si>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</si>
  <si>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</si>
  <si>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</si>
  <si>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</si>
  <si>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</si>
  <si>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</si>
  <si>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</si>
  <si>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</si>
  <si>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</si>
  <si>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</si>
  <si>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</si>
  <si>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</si>
  <si>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</si>
  <si>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</si>
  <si>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</si>
  <si>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</si>
  <si>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</si>
  <si>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</si>
  <si>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</si>
  <si>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</si>
  <si>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</si>
  <si>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</si>
  <si>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</si>
  <si>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</si>
  <si>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</si>
  <si>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</si>
  <si>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</si>
  <si>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</si>
  <si>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</si>
  <si>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</si>
  <si>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</si>
  <si>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</si>
  <si>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</si>
  <si>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</si>
  <si>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</si>
  <si>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</si>
  <si>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</si>
  <si>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</si>
  <si>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</si>
  <si>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</si>
  <si>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</si>
  <si>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</si>
  <si>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</si>
  <si>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</si>
  <si>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</si>
  <si>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</si>
  <si>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</si>
  <si>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</si>
  <si>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</si>
  <si>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</si>
  <si>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</si>
  <si>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</si>
  <si>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</si>
  <si>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</si>
  <si>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</si>
  <si>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</si>
  <si>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</si>
  <si>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</si>
  <si>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</si>
  <si>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</si>
  <si>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</si>
  <si>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</si>
  <si>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</si>
  <si>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</si>
  <si>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</si>
  <si>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</si>
  <si>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</si>
  <si>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</si>
  <si>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</si>
  <si>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</si>
  <si>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</si>
  <si>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</si>
  <si>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</si>
  <si>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</si>
  <si>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</si>
  <si>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</si>
  <si>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</si>
  <si>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</si>
  <si>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</si>
  <si>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</si>
  <si>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</si>
  <si>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</si>
  <si>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</si>
  <si>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</si>
  <si>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</si>
  <si>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</si>
  <si>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</si>
  <si>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</si>
  <si>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</si>
  <si>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</si>
  <si>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</si>
  <si>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</si>
  <si>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</si>
  <si>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</si>
  <si>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</si>
  <si>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</si>
  <si>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</si>
  <si>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</si>
  <si>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</si>
  <si>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</si>
  <si>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</si>
  <si>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</si>
  <si>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</si>
  <si>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</si>
  <si>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</si>
  <si>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</si>
  <si>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</si>
  <si>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</si>
  <si>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</si>
  <si>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</si>
  <si>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</si>
  <si>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</si>
  <si>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</si>
  <si>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</si>
  <si>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</si>
  <si>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</si>
  <si>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</si>
  <si>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</si>
  <si>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</si>
  <si>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</si>
  <si>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</si>
  <si>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</si>
  <si>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</si>
  <si>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</si>
  <si>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</si>
  <si>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</si>
  <si>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</si>
  <si>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</si>
  <si>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</si>
  <si>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</si>
  <si>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</si>
  <si>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</si>
  <si>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</si>
  <si>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</si>
  <si>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</si>
  <si>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</si>
  <si>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</si>
  <si>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</si>
  <si>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</si>
  <si>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</si>
  <si>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</si>
  <si>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</si>
  <si>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</si>
  <si>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</si>
  <si>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</si>
  <si>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</si>
  <si>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</si>
  <si>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</si>
  <si>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</si>
  <si>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</si>
  <si>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</si>
  <si>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</si>
  <si>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</si>
  <si>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</si>
  <si>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</si>
  <si>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</si>
  <si>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</si>
  <si>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</si>
  <si>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</si>
  <si>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</si>
  <si>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</si>
  <si>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</si>
  <si>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</si>
  <si>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</si>
  <si>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</si>
  <si>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</si>
  <si>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</si>
  <si>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</si>
  <si>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</si>
  <si>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</si>
  <si>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</si>
  <si>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</si>
  <si>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</si>
  <si>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</si>
  <si>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</si>
  <si>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</si>
  <si>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</si>
  <si>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</si>
  <si>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</si>
  <si>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</si>
  <si>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</si>
  <si>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</si>
  <si>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</si>
  <si>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</si>
  <si>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</si>
  <si>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</si>
  <si>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</si>
  <si>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</si>
  <si>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</si>
  <si>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</si>
  <si>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</si>
  <si>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</si>
  <si>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</si>
  <si>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</si>
  <si>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</si>
  <si>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</si>
  <si>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</si>
  <si>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</si>
  <si>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</si>
  <si>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</si>
  <si>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</si>
  <si>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</si>
  <si>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</si>
  <si>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</si>
  <si>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</si>
  <si>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</si>
  <si>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</si>
  <si>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</si>
  <si>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</si>
  <si>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</si>
  <si>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</si>
  <si>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</si>
  <si>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</si>
  <si>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</si>
  <si>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</si>
  <si>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</si>
  <si>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</si>
  <si>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</si>
  <si>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</si>
  <si>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</si>
  <si>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</si>
  <si>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</si>
  <si>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</si>
  <si>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</si>
  <si>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</si>
  <si>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</si>
  <si>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</si>
  <si>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</si>
  <si>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</si>
  <si>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</si>
  <si>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</si>
  <si>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</si>
  <si>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</si>
  <si>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</si>
  <si>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</si>
  <si>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</si>
  <si>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</si>
  <si>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</si>
  <si>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</si>
  <si>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</si>
  <si>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</si>
  <si>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</si>
  <si>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</si>
  <si>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</si>
  <si>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</si>
  <si>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</si>
  <si>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</si>
  <si>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</si>
  <si>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</si>
  <si>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</si>
  <si>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</si>
  <si>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</si>
  <si>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</si>
  <si>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</si>
  <si>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</si>
  <si>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</si>
  <si>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</si>
  <si>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</si>
  <si>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</si>
  <si>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</si>
  <si>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</si>
  <si>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</si>
  <si>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</si>
  <si>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</si>
  <si>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</si>
  <si>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</si>
  <si>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</si>
  <si>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</si>
  <si>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</si>
  <si>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</si>
  <si>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</si>
  <si>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</si>
  <si>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</si>
  <si>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</si>
  <si>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</si>
  <si>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</si>
  <si>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</si>
  <si>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</si>
  <si>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</si>
  <si>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</si>
  <si>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</si>
  <si>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</si>
  <si>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</si>
  <si>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</si>
  <si>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</si>
  <si>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</si>
  <si>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</si>
  <si>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</si>
  <si>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</si>
  <si>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</si>
  <si>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</si>
  <si>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</si>
  <si>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</si>
  <si>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</si>
  <si>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</si>
  <si>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</si>
  <si>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</si>
  <si>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</si>
  <si>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</si>
  <si>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</si>
  <si>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</si>
  <si>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</si>
  <si>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</si>
  <si>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</si>
  <si>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</si>
  <si>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</si>
  <si>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</si>
  <si>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</si>
  <si>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</si>
  <si>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</si>
  <si>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</si>
  <si>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</si>
  <si>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</si>
  <si>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</si>
  <si>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</si>
  <si>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</si>
  <si>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</si>
  <si>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</si>
  <si>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</si>
  <si>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</si>
  <si>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</si>
  <si>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</si>
  <si>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</si>
  <si>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</si>
  <si>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</si>
  <si>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</si>
  <si>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</si>
  <si>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</si>
  <si>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</si>
  <si>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</si>
  <si>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</si>
  <si>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</si>
  <si>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</si>
  <si>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</si>
  <si>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</si>
  <si>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</si>
  <si>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</si>
  <si>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</si>
  <si>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</si>
  <si>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</si>
  <si>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</si>
  <si>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</si>
  <si>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</si>
  <si>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</si>
  <si>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</si>
  <si>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</si>
  <si>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</si>
  <si>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</si>
  <si>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</si>
  <si>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</si>
  <si>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</si>
  <si>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</si>
  <si>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</si>
  <si>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</si>
  <si>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</si>
  <si>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</si>
  <si>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</si>
  <si>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</si>
  <si>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</si>
  <si>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</si>
  <si>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</si>
  <si>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</si>
  <si>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</si>
  <si>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</si>
  <si>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</si>
  <si>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</si>
  <si>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</si>
  <si>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</si>
  <si>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</si>
  <si>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</si>
  <si>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</si>
  <si>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</si>
  <si>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</si>
  <si>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</si>
  <si>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</si>
  <si>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</si>
  <si>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</si>
  <si>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</si>
  <si>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</si>
  <si>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</si>
  <si>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</si>
  <si>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</si>
  <si>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</si>
  <si>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</si>
  <si>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</si>
  <si>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</si>
  <si>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</si>
  <si>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</si>
  <si>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</si>
  <si>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</si>
  <si>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</si>
  <si>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</si>
  <si>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</si>
  <si>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</si>
  <si>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</si>
  <si>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</si>
  <si>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</si>
  <si>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</si>
  <si>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</si>
  <si>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</si>
  <si>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</si>
  <si>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</si>
  <si>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</si>
  <si>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</si>
  <si>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</si>
  <si>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</si>
  <si>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</si>
  <si>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</si>
  <si>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</si>
  <si>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</si>
  <si>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</si>
  <si>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</si>
  <si>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</si>
  <si>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</si>
  <si>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</si>
  <si>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</si>
  <si>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</si>
  <si>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</si>
  <si>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</si>
  <si>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</si>
  <si>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</si>
  <si>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</si>
  <si>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</si>
  <si>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</si>
  <si>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</si>
  <si>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</si>
  <si>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</si>
  <si>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</si>
  <si>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</si>
  <si>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</si>
  <si>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</si>
  <si>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</si>
  <si>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</si>
  <si>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</si>
  <si>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</si>
  <si>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</si>
  <si>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</si>
  <si>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</si>
  <si>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</si>
  <si>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</si>
  <si>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</si>
  <si>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</si>
  <si>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</si>
  <si>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</si>
  <si>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</si>
  <si>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</si>
  <si>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</si>
  <si>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</si>
  <si>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</si>
  <si>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</si>
  <si>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</si>
  <si>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</si>
  <si>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</si>
  <si>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</si>
  <si>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</si>
  <si>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</si>
  <si>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</si>
  <si>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</si>
  <si>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</si>
  <si>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</si>
  <si>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</si>
  <si>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</si>
  <si>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</si>
  <si>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</si>
  <si>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</si>
  <si>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</si>
  <si>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</si>
  <si>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</si>
  <si>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</si>
  <si>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</si>
  <si>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</si>
  <si>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</si>
  <si>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</si>
  <si>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</si>
  <si>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</si>
  <si>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</si>
  <si>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</si>
  <si>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</si>
  <si>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</si>
  <si>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</si>
  <si>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</si>
  <si>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</si>
  <si>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</si>
  <si>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</si>
  <si>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</si>
  <si>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</si>
  <si>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</si>
  <si>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</si>
  <si>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</si>
  <si>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</si>
  <si>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</si>
  <si>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</si>
  <si>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</si>
  <si>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</si>
  <si>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</si>
  <si>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</si>
  <si>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</si>
  <si>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</si>
  <si>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</si>
  <si>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</si>
  <si>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</si>
  <si>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</si>
  <si>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</si>
  <si>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</si>
  <si>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</si>
  <si>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</si>
  <si>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</si>
  <si>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</si>
  <si>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</si>
  <si>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</si>
  <si>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</si>
  <si>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</si>
  <si>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</si>
  <si>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</si>
  <si>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</si>
  <si>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</si>
  <si>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</si>
  <si>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</si>
  <si>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</si>
  <si>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</si>
  <si>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</si>
  <si>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</si>
  <si>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</si>
  <si>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</si>
  <si>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</si>
  <si>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</si>
  <si>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</si>
  <si>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</si>
  <si>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</si>
  <si>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</si>
  <si>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</si>
  <si>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</si>
  <si>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</si>
  <si>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</si>
  <si>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</si>
  <si>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</si>
  <si>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</si>
  <si>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</si>
  <si>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</si>
  <si>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</si>
  <si>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</si>
  <si>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</si>
  <si>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</si>
  <si>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</si>
  <si>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</si>
  <si>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</si>
  <si>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</si>
  <si>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</si>
  <si>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</si>
  <si>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</si>
  <si>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</si>
  <si>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</si>
  <si>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</si>
  <si>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</si>
  <si>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</si>
  <si>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</si>
  <si>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</si>
  <si>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</si>
  <si>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</si>
  <si>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</si>
  <si>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</si>
  <si>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</si>
  <si>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</si>
  <si>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</si>
  <si>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</si>
  <si>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</si>
  <si>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</si>
  <si>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</si>
  <si>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</si>
  <si>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</si>
  <si>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</si>
  <si>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</si>
  <si>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</si>
  <si>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</si>
  <si>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</si>
  <si>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</si>
  <si>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</si>
  <si>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</si>
  <si>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</si>
  <si>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</si>
  <si>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</si>
  <si>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</si>
  <si>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</si>
  <si>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</si>
  <si>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</si>
  <si>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</si>
  <si>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</si>
  <si>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</si>
  <si>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</si>
  <si>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</si>
  <si>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</si>
  <si>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</si>
  <si>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</si>
  <si>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</si>
  <si>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</si>
  <si>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</si>
  <si>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</si>
  <si>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</si>
  <si>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</si>
  <si>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</si>
  <si>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</si>
  <si>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</si>
  <si>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</si>
  <si>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</si>
  <si>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</si>
  <si>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</si>
  <si>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</si>
  <si>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</si>
  <si>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</si>
  <si>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</si>
  <si>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</si>
  <si>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</si>
  <si>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</si>
  <si>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</si>
  <si>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</si>
  <si>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</si>
  <si>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</si>
  <si>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</si>
  <si>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</si>
  <si>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</si>
  <si>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</si>
  <si>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</si>
  <si>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</si>
  <si>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</si>
  <si>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</si>
  <si>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</si>
  <si>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</si>
  <si>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</si>
  <si>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</si>
  <si>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</si>
  <si>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</si>
  <si>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</si>
  <si>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</si>
  <si>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</si>
  <si>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</si>
  <si>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</si>
  <si>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</si>
  <si>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</si>
  <si>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</si>
  <si>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</si>
  <si>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</si>
  <si>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</si>
  <si>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</si>
  <si>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</si>
  <si>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</si>
  <si>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</si>
  <si>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</si>
  <si>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</si>
  <si>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</si>
  <si>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</si>
  <si>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</si>
  <si>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</si>
  <si>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</si>
  <si>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</si>
  <si>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</si>
  <si>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</si>
  <si>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</si>
  <si>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</si>
  <si>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</si>
  <si>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</si>
  <si>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</si>
  <si>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</si>
  <si>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</si>
  <si>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</si>
  <si>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</si>
  <si>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</si>
  <si>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</si>
  <si>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</si>
  <si>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</si>
  <si>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</si>
  <si>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</si>
  <si>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</si>
  <si>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</si>
  <si>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</si>
  <si>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</si>
  <si>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</si>
  <si>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</si>
  <si>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</si>
  <si>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</si>
  <si>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</si>
  <si>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</si>
  <si>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</si>
  <si>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</si>
  <si>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</si>
  <si>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</si>
  <si>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</si>
  <si>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</si>
  <si>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</si>
  <si>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</si>
  <si>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</si>
  <si>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</si>
  <si>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</si>
  <si>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</si>
  <si>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</si>
  <si>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</si>
  <si>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</si>
  <si>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</si>
  <si>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</si>
  <si>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</si>
  <si>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</si>
  <si>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</si>
  <si>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</si>
  <si>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</si>
  <si>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</si>
  <si>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</si>
  <si>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</si>
  <si>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</si>
  <si>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</si>
  <si>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</si>
  <si>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</si>
  <si>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</si>
  <si>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</si>
  <si>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</si>
  <si>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</si>
  <si>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</si>
  <si>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</si>
  <si>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</si>
  <si>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</si>
  <si>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</si>
  <si>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</si>
  <si>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</si>
  <si>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</si>
  <si>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</si>
  <si>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</si>
  <si>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</si>
  <si>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</si>
  <si>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</si>
  <si>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</si>
  <si>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</si>
  <si>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</si>
  <si>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</si>
  <si>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</si>
  <si>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</si>
  <si>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</si>
  <si>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</si>
  <si>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</si>
  <si>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</si>
  <si>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</si>
  <si>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</si>
  <si>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</si>
  <si>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</si>
  <si>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</si>
  <si>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</si>
  <si>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</si>
  <si>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</si>
  <si>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</si>
  <si>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</si>
  <si>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</si>
  <si>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</si>
  <si>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</si>
  <si>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</si>
  <si>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</si>
  <si>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</si>
  <si>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</si>
  <si>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</si>
  <si>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</si>
  <si>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</si>
  <si>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</si>
  <si>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</si>
  <si>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</si>
  <si>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</si>
  <si>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</si>
  <si>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</si>
  <si>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</si>
  <si>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</si>
  <si>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</si>
  <si>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</si>
  <si>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</si>
  <si>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</si>
  <si>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</si>
  <si>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</si>
  <si>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</si>
  <si>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</si>
  <si>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</si>
  <si>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</si>
  <si>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</si>
  <si>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</si>
  <si>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</si>
  <si>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</si>
  <si>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</si>
  <si>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</si>
  <si>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</si>
  <si>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</si>
  <si>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</si>
  <si>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</si>
  <si>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</si>
  <si>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</si>
  <si>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</si>
  <si>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</si>
  <si>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</si>
  <si>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</si>
  <si>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</si>
  <si>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</si>
  <si>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</si>
  <si>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</si>
  <si>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</si>
  <si>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</si>
  <si>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</si>
  <si>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</si>
  <si>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</si>
  <si>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</si>
  <si>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</si>
  <si>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</si>
  <si>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</si>
  <si>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</si>
  <si>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</si>
  <si>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</si>
  <si>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</si>
  <si>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</si>
  <si>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</si>
  <si>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</si>
  <si>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</si>
  <si>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</si>
  <si>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</si>
  <si>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</si>
  <si>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</si>
  <si>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</si>
  <si>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</si>
  <si>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</si>
  <si>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</si>
  <si>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</si>
  <si>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</si>
  <si>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</si>
  <si>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</si>
  <si>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</si>
  <si>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</si>
  <si>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</si>
  <si>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</si>
  <si>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</si>
  <si>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</si>
  <si>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</si>
  <si>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</si>
  <si>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</si>
  <si>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</si>
  <si>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</si>
  <si>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</si>
  <si>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</si>
  <si>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</si>
  <si>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</si>
  <si>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</si>
  <si>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</si>
  <si>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</si>
  <si>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</si>
  <si>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</si>
  <si>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</si>
  <si>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</si>
  <si>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</si>
  <si>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</si>
  <si>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</si>
  <si>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</si>
  <si>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</si>
  <si>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</si>
  <si>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</si>
  <si>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</si>
  <si>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</si>
  <si>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</si>
  <si>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</si>
  <si>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</si>
  <si>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</si>
  <si>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</si>
  <si>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</si>
  <si>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</si>
  <si>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</si>
  <si>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</si>
  <si>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</si>
  <si>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</si>
  <si>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</si>
  <si>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</si>
  <si>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</si>
  <si>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</si>
  <si>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</si>
  <si>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</si>
  <si>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</si>
  <si>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</si>
  <si>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</si>
  <si>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</si>
  <si>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</si>
  <si>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</si>
  <si>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</si>
  <si>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</si>
  <si>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</si>
  <si>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</si>
  <si>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</si>
  <si>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</si>
  <si>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</si>
  <si>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</si>
  <si>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</si>
  <si>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</si>
  <si>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</si>
  <si>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</si>
  <si>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</si>
  <si>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</si>
  <si>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</si>
  <si>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</si>
  <si>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</si>
  <si>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</si>
  <si>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</si>
  <si>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</si>
  <si>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</si>
  <si>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</si>
  <si>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</si>
  <si>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</si>
  <si>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</si>
  <si>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</si>
  <si>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</si>
  <si>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</si>
  <si>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</si>
  <si>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</si>
  <si>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</si>
  <si>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</si>
  <si>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</si>
  <si>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</si>
  <si>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</si>
  <si>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</si>
  <si>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</si>
  <si>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</si>
  <si>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</si>
  <si>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</si>
  <si>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</si>
  <si>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</si>
  <si>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</si>
  <si>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</si>
  <si>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</si>
  <si>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</si>
  <si>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</si>
  <si>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</si>
  <si>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</si>
  <si>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</si>
  <si>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</si>
  <si>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</si>
  <si>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</si>
  <si>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</si>
  <si>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</si>
  <si>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</si>
  <si>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</si>
  <si>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</si>
  <si>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</si>
  <si>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</si>
  <si>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</si>
  <si>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</si>
  <si>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</si>
  <si>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</si>
  <si>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</si>
  <si>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</si>
  <si>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</si>
  <si>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</si>
  <si>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</si>
  <si>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</si>
  <si>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</si>
  <si>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</si>
  <si>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</si>
  <si>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</si>
  <si>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</si>
  <si>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</si>
  <si>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</si>
  <si>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</si>
  <si>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</si>
  <si>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</si>
  <si>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</si>
  <si>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</si>
  <si>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</si>
  <si>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</si>
  <si>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</si>
  <si>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</si>
  <si>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</si>
  <si>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</si>
  <si>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</si>
  <si>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</si>
  <si>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</si>
  <si>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</si>
  <si>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</si>
  <si>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</si>
  <si>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</si>
  <si>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</si>
  <si>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</si>
  <si>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</si>
  <si>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</si>
  <si>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</si>
  <si>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</si>
  <si>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</si>
  <si>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</si>
  <si>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</si>
  <si>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</si>
  <si>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</si>
  <si>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</si>
  <si>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</si>
  <si>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</si>
  <si>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</si>
  <si>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</si>
  <si>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</si>
  <si>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</si>
  <si>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</si>
  <si>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</si>
  <si>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</si>
  <si>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</si>
  <si>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</si>
  <si>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</si>
  <si>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</si>
  <si>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</si>
  <si>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</si>
  <si>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</si>
  <si>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</si>
  <si>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</si>
  <si>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</si>
  <si>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</si>
  <si>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</si>
  <si>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</si>
  <si>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</si>
  <si>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</si>
  <si>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</si>
  <si>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</si>
  <si>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</si>
  <si>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</si>
  <si>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</si>
  <si>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</si>
  <si>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</si>
  <si>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</si>
  <si>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</si>
  <si>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</si>
  <si>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</si>
  <si>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</si>
  <si>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</si>
  <si>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</si>
  <si>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</si>
  <si>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</si>
  <si>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</si>
  <si>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</si>
  <si>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</si>
  <si>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</si>
  <si>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</si>
  <si>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</si>
  <si>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</si>
  <si>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</si>
  <si>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</si>
  <si>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</si>
  <si>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</si>
  <si>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</si>
  <si>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</si>
  <si>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</si>
  <si>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</si>
  <si>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</si>
  <si>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</si>
  <si>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</si>
  <si>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</si>
  <si>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</si>
  <si>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</si>
  <si>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</si>
  <si>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</si>
  <si>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</si>
  <si>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</si>
  <si>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</si>
  <si>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</si>
  <si>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</si>
  <si>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</si>
  <si>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</si>
  <si>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</si>
  <si>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</si>
  <si>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</si>
  <si>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</si>
  <si>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</si>
  <si>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</si>
  <si>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</si>
  <si>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</si>
  <si>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</si>
  <si>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</si>
  <si>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</si>
  <si>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</si>
  <si>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</si>
  <si>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</si>
  <si>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</si>
  <si>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</si>
  <si>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</si>
  <si>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</si>
  <si>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</si>
  <si>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</si>
  <si>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</si>
  <si>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</si>
  <si>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</si>
  <si>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</si>
  <si>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</si>
  <si>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</si>
  <si>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</si>
  <si>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</si>
  <si>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</si>
  <si>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</si>
  <si>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</si>
  <si>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</si>
  <si>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</si>
  <si>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</si>
  <si>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</si>
  <si>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</si>
  <si>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</si>
  <si>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</si>
  <si>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</si>
  <si>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</si>
  <si>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</si>
  <si>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</si>
  <si>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</si>
  <si>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</si>
  <si>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</si>
  <si>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</si>
  <si>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</si>
  <si>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</si>
  <si>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</si>
  <si>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</si>
  <si>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</si>
  <si>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</si>
  <si>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</si>
  <si>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</si>
  <si>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</si>
  <si>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</si>
  <si>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</si>
  <si>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</si>
  <si>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</si>
  <si>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</si>
  <si>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</si>
  <si>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</si>
  <si>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</si>
  <si>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</si>
  <si>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</si>
  <si>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</si>
  <si>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</si>
  <si>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</si>
  <si>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</si>
  <si>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</si>
  <si>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</si>
  <si>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</si>
  <si>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</si>
  <si>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</si>
  <si>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</si>
  <si>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</si>
  <si>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</si>
  <si>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</si>
  <si>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</si>
  <si>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</si>
  <si>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</si>
  <si>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</si>
  <si>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</si>
  <si>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</si>
  <si>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</si>
  <si>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</si>
  <si>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</si>
  <si>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</si>
  <si>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</si>
  <si>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</si>
  <si>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</si>
  <si>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</si>
  <si>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</si>
  <si>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</si>
  <si>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</si>
  <si>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</si>
  <si>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</si>
  <si>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</si>
  <si>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</si>
  <si>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</si>
  <si>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</si>
  <si>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</si>
  <si>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</si>
  <si>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</si>
  <si>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</si>
  <si>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</si>
  <si>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</si>
  <si>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</si>
  <si>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</si>
  <si>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</si>
  <si>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</si>
  <si>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</si>
  <si>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</si>
  <si>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</si>
  <si>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</si>
  <si>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</si>
  <si>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</si>
  <si>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</si>
  <si>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</si>
  <si>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</si>
  <si>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</si>
  <si>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</si>
  <si>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</si>
  <si>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</si>
  <si>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</si>
  <si>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</si>
  <si>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</si>
  <si>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</si>
  <si>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</si>
  <si>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</si>
  <si>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</si>
  <si>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</si>
  <si>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</si>
  <si>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</si>
  <si>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</si>
  <si>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</si>
  <si>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</si>
  <si>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</si>
  <si>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</si>
  <si>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</si>
  <si>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</si>
  <si>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</si>
  <si>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</si>
  <si>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</si>
  <si>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</si>
  <si>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</si>
  <si>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</si>
  <si>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</si>
  <si>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</si>
  <si>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</si>
  <si>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</si>
  <si>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</si>
  <si>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</si>
  <si>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</si>
  <si>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</si>
  <si>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</si>
  <si>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</si>
  <si>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</si>
  <si>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</si>
  <si>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</si>
  <si>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</si>
  <si>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</si>
  <si>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</si>
  <si>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</si>
  <si>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</si>
  <si>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</si>
  <si>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</si>
  <si>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</si>
  <si>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</si>
  <si>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</si>
  <si>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</si>
  <si>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</si>
  <si>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</si>
  <si>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</si>
  <si>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</si>
  <si>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</si>
  <si>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</si>
  <si>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</si>
  <si>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</si>
  <si>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</si>
  <si>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</si>
  <si>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</si>
  <si>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</si>
  <si>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</si>
  <si>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</si>
  <si>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</si>
  <si>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</si>
  <si>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</si>
  <si>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</si>
  <si>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</si>
  <si>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</si>
  <si>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</si>
  <si>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</si>
  <si>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</si>
  <si>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</si>
  <si>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</si>
  <si>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</si>
  <si>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</si>
  <si>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</si>
  <si>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</si>
  <si>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</si>
  <si>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</si>
  <si>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</si>
  <si>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</si>
  <si>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</si>
  <si>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</si>
  <si>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</si>
  <si>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</si>
  <si>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</si>
  <si>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</si>
  <si>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</si>
  <si>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</si>
  <si>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</si>
  <si>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</si>
  <si>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</si>
  <si>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</si>
  <si>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</si>
  <si>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</si>
  <si>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</si>
  <si>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</si>
  <si>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</si>
  <si>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</si>
  <si>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</si>
  <si>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</si>
  <si>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</si>
  <si>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</si>
  <si>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</si>
  <si>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</si>
  <si>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</si>
  <si>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</si>
  <si>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</si>
  <si>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</si>
  <si>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</si>
  <si>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</si>
  <si>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</si>
  <si>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</si>
  <si>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</si>
  <si>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</si>
  <si>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</si>
  <si>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</si>
  <si>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</si>
  <si>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</si>
  <si>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</si>
  <si>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</si>
  <si>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</si>
  <si>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</si>
  <si>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</si>
  <si>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</si>
  <si>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</si>
  <si>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</si>
  <si>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</si>
  <si>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</si>
  <si>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</si>
  <si>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</si>
  <si>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</si>
  <si>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</si>
  <si>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</si>
  <si>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</si>
  <si>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</si>
  <si>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</si>
  <si>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</si>
  <si>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</si>
  <si>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</si>
  <si>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</si>
  <si>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</si>
  <si>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</si>
  <si>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</si>
  <si>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</si>
  <si>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</si>
  <si>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</si>
  <si>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</si>
  <si>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</si>
  <si>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</si>
  <si>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</si>
  <si>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</si>
  <si>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</si>
  <si>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</si>
  <si>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</si>
  <si>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</si>
  <si>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</si>
  <si>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</si>
  <si>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</si>
  <si>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</si>
  <si>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</si>
  <si>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</si>
  <si>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</si>
  <si>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</si>
  <si>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</si>
  <si>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</si>
  <si>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</si>
  <si>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</si>
  <si>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</si>
  <si>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</si>
  <si>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</si>
  <si>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</si>
  <si>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</si>
  <si>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</si>
  <si>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</si>
  <si>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</si>
  <si>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</si>
  <si>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</si>
  <si>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</si>
  <si>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</si>
  <si>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</si>
  <si>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</si>
  <si>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</si>
  <si>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</si>
  <si>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</si>
  <si>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</si>
  <si>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</si>
  <si>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</si>
  <si>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</si>
  <si>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</si>
  <si>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</si>
  <si>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</si>
  <si>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</si>
  <si>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</si>
  <si>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</si>
  <si>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</si>
  <si>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</si>
  <si>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</si>
  <si>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</si>
  <si>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</si>
  <si>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</si>
  <si>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</si>
  <si>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</si>
  <si>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</si>
  <si>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</si>
  <si>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</si>
  <si>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</si>
  <si>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</si>
  <si>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</si>
  <si>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</si>
  <si>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</si>
  <si>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</si>
  <si>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</si>
  <si>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</si>
  <si>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</si>
  <si>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</si>
  <si>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</si>
  <si>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</si>
  <si>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</si>
  <si>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</si>
  <si>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</si>
  <si>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</si>
  <si>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</si>
  <si>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</si>
  <si>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</si>
  <si>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</si>
  <si>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</si>
  <si>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</si>
  <si>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</si>
  <si>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</si>
  <si>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</si>
  <si>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</si>
  <si>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</si>
  <si>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</si>
  <si>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</si>
  <si>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</si>
  <si>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</si>
  <si>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</si>
  <si>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</si>
  <si>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</si>
  <si>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</si>
  <si>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</si>
  <si>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</si>
  <si>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</si>
  <si>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</si>
  <si>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</si>
  <si>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</si>
  <si>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</si>
  <si>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</si>
  <si>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</si>
  <si>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</si>
  <si>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</si>
  <si>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</si>
  <si>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</si>
  <si>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</si>
  <si>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</si>
  <si>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</si>
  <si>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</si>
  <si>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</si>
  <si>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</si>
  <si>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</si>
  <si>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</si>
  <si>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</si>
  <si>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</si>
  <si>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</si>
  <si>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</si>
  <si>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</si>
  <si>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</si>
  <si>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</si>
  <si>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</si>
  <si>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</si>
  <si>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</si>
  <si>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</si>
  <si>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</si>
  <si>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</si>
  <si>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</si>
  <si>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</si>
  <si>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</si>
  <si>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</si>
  <si>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</si>
  <si>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</si>
  <si>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</si>
  <si>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</si>
  <si>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</si>
  <si>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</si>
  <si>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</si>
  <si>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</si>
  <si>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</si>
  <si>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</si>
  <si>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</si>
  <si>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</si>
  <si>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</si>
  <si>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</si>
  <si>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</si>
  <si>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</si>
  <si>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</si>
  <si>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</si>
  <si>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</si>
  <si>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</si>
  <si>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</si>
  <si>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</si>
  <si>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</si>
  <si>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</si>
  <si>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</si>
  <si>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</si>
  <si>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</si>
  <si>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</si>
  <si>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</si>
  <si>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</si>
  <si>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</si>
  <si>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</si>
  <si>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</si>
  <si>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</si>
  <si>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</si>
  <si>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</si>
  <si>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</si>
  <si>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</si>
  <si>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</si>
  <si>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</si>
  <si>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</si>
  <si>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</si>
  <si>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</si>
  <si>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</si>
  <si>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</si>
  <si>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</si>
  <si>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</si>
  <si>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</si>
  <si>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</si>
  <si>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</si>
  <si>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</si>
  <si>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</si>
  <si>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</si>
  <si>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</si>
  <si>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</si>
  <si>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</si>
  <si>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</si>
  <si>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</si>
  <si>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</si>
  <si>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</si>
  <si>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</si>
  <si>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</si>
  <si>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</si>
  <si>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</si>
  <si>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</si>
  <si>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</si>
  <si>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</si>
  <si>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</si>
  <si>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</si>
  <si>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</si>
  <si>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</si>
  <si>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</si>
  <si>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</si>
  <si>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</si>
  <si>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</si>
  <si>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</si>
  <si>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</si>
  <si>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</si>
  <si>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</si>
  <si>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</si>
  <si>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</si>
  <si>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</si>
  <si>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</si>
  <si>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</si>
  <si>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</si>
  <si>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</si>
  <si>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</si>
  <si>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</si>
  <si>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</si>
  <si>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</si>
  <si>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</si>
  <si>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</si>
  <si>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</si>
  <si>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</si>
  <si>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</si>
  <si>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</si>
  <si>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</si>
  <si>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</si>
  <si>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</si>
  <si>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</si>
  <si>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</si>
  <si>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</si>
  <si>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</si>
  <si>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</si>
  <si>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</si>
  <si>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</si>
  <si>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</si>
  <si>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</si>
  <si>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</si>
  <si>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</si>
  <si>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</si>
  <si>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</si>
  <si>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</si>
  <si>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</si>
  <si>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</si>
  <si>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</si>
  <si>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</si>
  <si>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</si>
  <si>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</si>
  <si>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</si>
  <si>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</si>
  <si>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</si>
  <si>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</si>
  <si>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</si>
  <si>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</si>
  <si>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</si>
  <si>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</si>
  <si>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</si>
  <si>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</si>
  <si>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</si>
  <si>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</si>
  <si>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</si>
  <si>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</si>
  <si>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</si>
  <si>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</si>
  <si>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</si>
  <si>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</si>
  <si>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</si>
  <si>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</si>
  <si>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</si>
  <si>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</si>
  <si>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</si>
  <si>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</si>
  <si>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</si>
  <si>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</si>
  <si>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</si>
  <si>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</si>
  <si>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</si>
  <si>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</si>
  <si>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</si>
  <si>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</si>
  <si>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</si>
  <si>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</si>
  <si>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</si>
  <si>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</si>
  <si>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</si>
  <si>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</si>
  <si>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</si>
  <si>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</si>
  <si>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</si>
  <si>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</si>
  <si>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</si>
  <si>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</si>
  <si>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</si>
  <si>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</si>
  <si>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</si>
  <si>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</si>
  <si>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</si>
  <si>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</si>
  <si>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</si>
  <si>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</si>
  <si>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</si>
  <si>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</si>
  <si>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</si>
  <si>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</si>
  <si>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</si>
  <si>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</si>
  <si>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</si>
  <si>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</si>
  <si>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</si>
  <si>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</si>
  <si>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</si>
  <si>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</si>
  <si>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</si>
  <si>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</si>
  <si>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</si>
  <si>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</si>
  <si>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</si>
  <si>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</si>
  <si>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</si>
  <si>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</si>
  <si>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</si>
  <si>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</si>
  <si>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</si>
  <si>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</si>
  <si>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</si>
  <si>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</si>
  <si>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</si>
  <si>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</si>
  <si>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</si>
  <si>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</si>
  <si>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</si>
  <si>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</si>
  <si>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</si>
  <si>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</si>
  <si>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</si>
  <si>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</si>
  <si>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</si>
  <si>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</si>
  <si>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</si>
  <si>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</si>
  <si>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</si>
  <si>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</si>
  <si>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</si>
  <si>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</si>
  <si>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</si>
  <si>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</si>
  <si>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</si>
  <si>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</si>
  <si>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</si>
  <si>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</si>
  <si>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</si>
  <si>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</si>
  <si>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</si>
  <si>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</si>
  <si>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</si>
  <si>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</si>
  <si>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</si>
  <si>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</si>
  <si>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</si>
  <si>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</si>
  <si>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</si>
  <si>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</si>
  <si>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</si>
  <si>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</si>
  <si>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</si>
  <si>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</si>
  <si>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</si>
  <si>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</si>
  <si>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</si>
  <si>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</si>
  <si>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</si>
  <si>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</si>
  <si>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</si>
  <si>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</si>
  <si>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</si>
  <si>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</si>
  <si>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</si>
  <si>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</si>
  <si>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</si>
  <si>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</si>
  <si>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</si>
  <si>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</si>
  <si>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</si>
  <si>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</si>
  <si>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</si>
  <si>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</si>
  <si>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</si>
  <si>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</si>
  <si>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</si>
  <si>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</si>
  <si>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</si>
  <si>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</si>
  <si>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</si>
  <si>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</si>
  <si>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</si>
  <si>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</si>
  <si>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</si>
  <si>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</si>
  <si>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</si>
  <si>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</si>
  <si>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</si>
  <si>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</si>
  <si>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</si>
  <si>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</si>
  <si>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</si>
  <si>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</si>
  <si>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</si>
  <si>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</si>
  <si>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</si>
  <si>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</si>
  <si>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</si>
  <si>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</si>
  <si>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</si>
  <si>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</si>
  <si>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</si>
  <si>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</si>
  <si>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</si>
  <si>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</si>
  <si>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</si>
  <si>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</si>
  <si>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</si>
  <si>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</si>
  <si>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</si>
  <si>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</si>
  <si>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</si>
  <si>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</si>
  <si>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</si>
  <si>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</si>
  <si>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</si>
  <si>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</si>
  <si>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</si>
  <si>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</si>
  <si>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</si>
  <si>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</si>
  <si>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</si>
  <si>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</si>
  <si>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</si>
  <si>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</si>
  <si>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</si>
  <si>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</si>
  <si>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</si>
  <si>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</si>
  <si>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</si>
  <si>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</si>
  <si>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</si>
  <si>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</si>
  <si>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</si>
  <si>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</si>
  <si>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</si>
  <si>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</si>
  <si>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</si>
  <si>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</si>
  <si>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</si>
  <si>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</si>
  <si>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</si>
  <si>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</si>
  <si>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</si>
  <si>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</si>
  <si>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</si>
  <si>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</si>
  <si>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</si>
  <si>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</si>
  <si>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</si>
  <si>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</si>
  <si>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</si>
  <si>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</si>
  <si>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</si>
  <si>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</si>
  <si>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</si>
  <si>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</si>
  <si>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</si>
  <si>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</si>
  <si>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</si>
  <si>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</si>
  <si>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</si>
  <si>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</si>
  <si>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</si>
  <si>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</si>
  <si>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</si>
  <si>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</si>
  <si>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</si>
  <si>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</si>
  <si>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</si>
  <si>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</si>
  <si>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</si>
  <si>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</si>
  <si>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</si>
  <si>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</si>
  <si>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</si>
  <si>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</si>
  <si>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</si>
  <si>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</si>
  <si>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</si>
  <si>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</si>
  <si>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</si>
  <si>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</si>
  <si>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</si>
  <si>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</si>
  <si>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</si>
  <si>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</si>
  <si>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</si>
  <si>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</si>
  <si>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</si>
  <si>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</si>
  <si>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</si>
  <si>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</si>
  <si>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</si>
  <si>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</si>
  <si>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</si>
  <si>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</si>
  <si>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</si>
  <si>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</si>
  <si>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</si>
  <si>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</si>
  <si>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</si>
  <si>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</si>
  <si>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</si>
  <si>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</si>
  <si>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</si>
  <si>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</si>
  <si>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</si>
  <si>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</si>
  <si>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</si>
  <si>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</si>
  <si>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</si>
  <si>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</si>
  <si>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</si>
  <si>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</si>
  <si>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</si>
  <si>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</si>
  <si>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</si>
  <si>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</si>
  <si>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</si>
  <si>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</si>
  <si>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</si>
  <si>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</si>
  <si>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</si>
  <si>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</si>
  <si>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</si>
  <si>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</si>
  <si>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</si>
  <si>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</si>
  <si>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</si>
  <si>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</si>
  <si>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</si>
  <si>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</si>
  <si>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</si>
  <si>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</si>
  <si>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</si>
  <si>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</si>
  <si>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</si>
  <si>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</si>
  <si>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</si>
  <si>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</si>
  <si>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</si>
  <si>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</si>
  <si>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</si>
  <si>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</si>
  <si>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</si>
  <si>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</si>
  <si>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</si>
  <si>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</si>
  <si>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</si>
  <si>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</si>
  <si>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</si>
  <si>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</si>
  <si>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</si>
  <si>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</si>
  <si>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</si>
  <si>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</si>
  <si>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</si>
  <si>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</si>
  <si>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</si>
  <si>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</si>
  <si>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</si>
  <si>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</si>
  <si>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</si>
  <si>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</si>
  <si>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</si>
  <si>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</si>
  <si>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</si>
  <si>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</si>
  <si>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</si>
  <si>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</si>
  <si>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</si>
  <si>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</si>
  <si>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</si>
  <si>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</si>
  <si>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</si>
  <si>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</si>
  <si>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</si>
  <si>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</si>
  <si>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</si>
  <si>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</si>
  <si>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</si>
  <si>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</si>
  <si>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</si>
  <si>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</si>
  <si>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</si>
  <si>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</si>
  <si>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</si>
  <si>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</si>
  <si>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</si>
  <si>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</si>
  <si>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</si>
  <si>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</si>
  <si>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</si>
  <si>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</si>
  <si>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</si>
  <si>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</si>
  <si>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</si>
  <si>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</si>
  <si>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</si>
  <si>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</si>
  <si>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</si>
  <si>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</si>
  <si>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</si>
  <si>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</si>
  <si>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</si>
  <si>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</si>
  <si>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</si>
  <si>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</si>
  <si>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</si>
  <si>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</si>
  <si>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</si>
  <si>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</si>
  <si>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</si>
  <si>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</si>
  <si>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</si>
  <si>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</si>
  <si>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</si>
  <si>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</si>
  <si>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</si>
  <si>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</si>
  <si>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</si>
  <si>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</si>
  <si>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</si>
  <si>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</si>
  <si>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</si>
  <si>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</si>
  <si>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</si>
  <si>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</si>
  <si>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</si>
  <si>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</si>
  <si>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</si>
  <si>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</si>
  <si>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</si>
  <si>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</si>
  <si>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</si>
  <si>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</si>
  <si>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</si>
  <si>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</si>
  <si>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</si>
  <si>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</si>
  <si>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</si>
  <si>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</si>
  <si>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</si>
  <si>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</si>
  <si>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</si>
  <si>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</si>
  <si>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</si>
  <si>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</si>
  <si>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</si>
  <si>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</si>
  <si>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</si>
  <si>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</si>
  <si>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</si>
  <si>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</si>
  <si>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</si>
  <si>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</si>
  <si>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</si>
  <si>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</si>
  <si>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</si>
  <si>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</si>
  <si>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</si>
  <si>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</si>
  <si>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</si>
  <si>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</si>
  <si>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</si>
  <si>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</si>
  <si>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</si>
  <si>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</si>
  <si>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</si>
  <si>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</si>
  <si>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</si>
  <si>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</si>
  <si>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</si>
  <si>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</si>
  <si>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</si>
  <si>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</si>
  <si>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</si>
  <si>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</si>
  <si>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</si>
  <si>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</si>
  <si>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</si>
  <si>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</si>
  <si>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</si>
  <si>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</si>
  <si>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</si>
  <si>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</si>
  <si>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</si>
  <si>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</si>
  <si>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</si>
  <si>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</si>
  <si>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</si>
  <si>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</si>
  <si>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</si>
  <si>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</si>
  <si>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</si>
  <si>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</si>
  <si>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</si>
  <si>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</si>
  <si>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</si>
  <si>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</si>
  <si>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</si>
  <si>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</si>
  <si>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</si>
  <si>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</si>
  <si>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</si>
  <si>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</si>
  <si>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</si>
  <si>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</si>
  <si>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</si>
  <si>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</si>
  <si>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</si>
  <si>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</si>
  <si>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</si>
  <si>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</si>
  <si>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</si>
  <si>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</si>
  <si>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</si>
  <si>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</si>
  <si>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</si>
  <si>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</si>
  <si>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</si>
  <si>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</si>
  <si>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</si>
  <si>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</si>
  <si>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</si>
  <si>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</si>
  <si>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</si>
  <si>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</si>
  <si>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</si>
  <si>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</si>
  <si>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</si>
  <si>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</si>
  <si>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</si>
  <si>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</si>
  <si>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</si>
  <si>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</si>
  <si>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</si>
  <si>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</si>
  <si>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</si>
  <si>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</si>
  <si>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</si>
  <si>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</si>
  <si>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</si>
  <si>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</si>
  <si>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</si>
  <si>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</si>
  <si>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</si>
  <si>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</si>
  <si>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</si>
  <si>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</si>
  <si>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</si>
  <si>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</si>
  <si>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</si>
  <si>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</si>
  <si>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</si>
  <si>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</si>
  <si>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</si>
  <si>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</si>
  <si>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</si>
  <si>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</si>
  <si>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</si>
  <si>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</si>
  <si>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</si>
  <si>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</si>
  <si>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</si>
  <si>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</si>
  <si>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</si>
  <si>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</si>
  <si>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</si>
  <si>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</si>
  <si>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</si>
  <si>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</si>
  <si>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</si>
  <si>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</si>
  <si>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</si>
  <si>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</si>
  <si>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</si>
  <si>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</si>
  <si>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</si>
  <si>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</si>
  <si>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</si>
  <si>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</si>
  <si>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</si>
  <si>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</si>
  <si>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</si>
  <si>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</si>
  <si>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</si>
  <si>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</si>
  <si>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</si>
  <si>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</si>
  <si>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</si>
  <si>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</si>
  <si>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</si>
  <si>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</si>
  <si>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</si>
  <si>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</si>
  <si>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</si>
  <si>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</si>
  <si>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</si>
  <si>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</si>
  <si>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</si>
  <si>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</si>
  <si>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</si>
  <si>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</si>
  <si>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</si>
  <si>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</si>
  <si>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</si>
  <si>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</si>
  <si>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</si>
  <si>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</si>
  <si>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</si>
  <si>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</si>
  <si>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</si>
  <si>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</si>
  <si>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</si>
  <si>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</si>
  <si>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</si>
  <si>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</si>
  <si>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</si>
  <si>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</si>
  <si>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</si>
  <si>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</si>
  <si>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</si>
  <si>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</si>
  <si>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</si>
  <si>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</si>
  <si>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</si>
  <si>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</si>
  <si>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</si>
  <si>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</si>
  <si>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</si>
  <si>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</si>
  <si>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</si>
  <si>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</si>
  <si>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</si>
  <si>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</si>
  <si>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</si>
  <si>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</si>
  <si>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</si>
  <si>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</si>
  <si>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</si>
  <si>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</si>
  <si>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</si>
  <si>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</si>
  <si>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</si>
  <si>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</si>
  <si>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</si>
  <si>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</si>
  <si>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</si>
  <si>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</si>
  <si>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</si>
  <si>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</si>
  <si>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</si>
  <si>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</si>
  <si>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</si>
  <si>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</si>
  <si>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</si>
  <si>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</si>
  <si>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</si>
  <si>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</si>
  <si>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</si>
  <si>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</si>
  <si>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</si>
  <si>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</si>
  <si>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</si>
  <si>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</si>
  <si>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</si>
  <si>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</si>
  <si>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</si>
  <si>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</si>
  <si>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</si>
  <si>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</si>
  <si>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</si>
  <si>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</si>
  <si>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</si>
  <si>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</si>
  <si>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</si>
  <si>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</si>
  <si>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</si>
  <si>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</si>
  <si>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</si>
  <si>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</si>
  <si>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</si>
  <si>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</si>
  <si>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</si>
  <si>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</si>
  <si>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</si>
  <si>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</si>
  <si>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</si>
  <si>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</si>
  <si>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</si>
  <si>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</si>
  <si>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</si>
  <si>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</si>
  <si>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</si>
  <si>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</si>
  <si>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</si>
  <si>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</si>
  <si>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</si>
  <si>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</si>
  <si>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</si>
  <si>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</si>
  <si>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</si>
  <si>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</si>
  <si>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</si>
  <si>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</si>
  <si>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</si>
  <si>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</si>
  <si>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</si>
  <si>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</si>
  <si>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</si>
  <si>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</si>
  <si>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</si>
  <si>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</si>
  <si>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</si>
  <si>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</si>
  <si>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</si>
  <si>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</si>
  <si>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</si>
  <si>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</si>
  <si>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</si>
  <si>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</si>
  <si>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</si>
  <si>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</si>
  <si>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</si>
  <si>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</si>
  <si>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</si>
  <si>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</si>
  <si>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</si>
  <si>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</si>
  <si>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</si>
  <si>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</si>
  <si>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</si>
  <si>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</si>
  <si>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</si>
  <si>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</si>
  <si>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</si>
  <si>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</si>
  <si>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</si>
  <si>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</si>
  <si>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</si>
  <si>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</si>
  <si>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</si>
  <si>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</si>
  <si>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</si>
  <si>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</si>
  <si>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</si>
  <si>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</si>
  <si>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</si>
  <si>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</si>
  <si>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</si>
  <si>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</si>
  <si>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</si>
  <si>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</si>
  <si>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</si>
  <si>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</si>
  <si>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</si>
  <si>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</si>
  <si>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</si>
  <si>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</si>
  <si>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</si>
  <si>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</si>
  <si>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</si>
  <si>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</si>
  <si>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</si>
  <si>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</si>
  <si>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</si>
  <si>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</si>
  <si>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</si>
  <si>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</si>
  <si>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</si>
  <si>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</si>
  <si>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</si>
  <si>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</si>
  <si>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</si>
  <si>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</si>
  <si>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</si>
  <si>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</si>
  <si>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</si>
  <si>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</si>
  <si>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</si>
  <si>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</si>
  <si>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</si>
  <si>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</si>
  <si>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</si>
  <si>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</si>
  <si>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</si>
  <si>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</si>
  <si>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</si>
  <si>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</si>
  <si>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</si>
  <si>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</si>
  <si>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</si>
  <si>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</si>
  <si>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</si>
  <si>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</si>
  <si>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</si>
  <si>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</si>
  <si>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</si>
  <si>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</si>
  <si>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</si>
  <si>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</si>
  <si>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</si>
  <si>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</si>
  <si>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</si>
  <si>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</si>
  <si>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</si>
  <si>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</si>
  <si>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</si>
  <si>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</si>
  <si>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</si>
  <si>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</si>
  <si>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</si>
  <si>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</si>
  <si>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</si>
  <si>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</si>
  <si>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</si>
  <si>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</si>
  <si>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</si>
  <si>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</si>
  <si>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</si>
  <si>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</si>
  <si>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</si>
  <si>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</si>
  <si>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</si>
  <si>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</si>
  <si>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</si>
  <si>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</si>
  <si>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</si>
  <si>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</si>
  <si>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</si>
  <si>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</si>
  <si>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</si>
  <si>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</si>
  <si>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</si>
  <si>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</si>
  <si>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</si>
  <si>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</si>
  <si>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</si>
  <si>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</si>
  <si>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</si>
  <si>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</si>
  <si>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</si>
  <si>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</si>
  <si>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</si>
  <si>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</si>
  <si>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</si>
  <si>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</si>
  <si>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</si>
  <si>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</si>
  <si>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</si>
  <si>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</si>
  <si>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</si>
  <si>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</si>
  <si>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</si>
  <si>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</si>
  <si>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</si>
  <si>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</si>
  <si>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</si>
  <si>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</si>
  <si>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</si>
  <si>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</si>
  <si>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</si>
  <si>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</si>
  <si>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</si>
  <si>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</si>
  <si>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</si>
  <si>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</si>
  <si>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</si>
  <si>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</si>
  <si>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</si>
  <si>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</si>
  <si>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</si>
  <si>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</si>
  <si>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</si>
  <si>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</si>
  <si>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</si>
  <si>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</si>
  <si>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</si>
  <si>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</si>
  <si>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</si>
  <si>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</si>
  <si>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</si>
  <si>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</si>
  <si>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</si>
  <si>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</si>
  <si>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</si>
  <si>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</si>
  <si>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</si>
  <si>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</si>
  <si>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</si>
  <si>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</si>
  <si>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</si>
  <si>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</si>
  <si>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</si>
  <si>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</si>
  <si>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</si>
  <si>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</si>
  <si>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</si>
  <si>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</si>
  <si>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</si>
  <si>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</si>
  <si>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</si>
  <si>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</si>
  <si>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</si>
  <si>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</si>
  <si>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</si>
  <si>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</si>
  <si>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</si>
  <si>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</si>
  <si>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</si>
  <si>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</si>
  <si>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</si>
  <si>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</si>
  <si>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</si>
  <si>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</si>
  <si>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</si>
  <si>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</si>
  <si>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</si>
  <si>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</si>
  <si>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</si>
  <si>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</si>
  <si>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</si>
  <si>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</si>
  <si>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</si>
  <si>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</si>
  <si>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</si>
  <si>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</si>
  <si>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</si>
  <si>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</si>
  <si>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</si>
  <si>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</si>
  <si>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</si>
  <si>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</si>
  <si>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</si>
  <si>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</si>
  <si>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</si>
  <si>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</si>
  <si>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</si>
  <si>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</si>
  <si>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</si>
  <si>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</si>
  <si>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</si>
  <si>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</si>
  <si>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</si>
  <si>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</si>
  <si>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</si>
  <si>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</si>
  <si>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</si>
  <si>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</si>
  <si>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</si>
  <si>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</si>
  <si>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</si>
  <si>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</si>
  <si>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</si>
  <si>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</si>
  <si>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</si>
  <si>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</si>
  <si>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</si>
  <si>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</si>
  <si>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</si>
  <si>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</si>
  <si>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</si>
  <si>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</si>
  <si>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</si>
  <si>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</si>
  <si>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</si>
  <si>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</si>
  <si>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</si>
  <si>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</si>
  <si>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</si>
  <si>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</si>
  <si>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</si>
  <si>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</si>
  <si>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</si>
  <si>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</si>
  <si>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</si>
  <si>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</si>
  <si>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</si>
  <si>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</si>
  <si>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</si>
  <si>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</si>
  <si>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</si>
  <si>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</si>
  <si>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</si>
  <si>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</si>
  <si>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</si>
  <si>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</si>
  <si>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</si>
  <si>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</si>
  <si>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</si>
  <si>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</si>
  <si>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</si>
  <si>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</si>
  <si>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</si>
  <si>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</si>
  <si>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</si>
  <si>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</si>
  <si>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</si>
  <si>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</si>
  <si>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</si>
  <si>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</si>
  <si>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</si>
  <si>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</si>
  <si>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</si>
  <si>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</si>
  <si>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</si>
  <si>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</si>
  <si>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</si>
  <si>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</si>
  <si>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</si>
  <si>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</si>
  <si>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</si>
  <si>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</si>
  <si>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</si>
  <si>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</si>
  <si>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</si>
  <si>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</si>
  <si>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</si>
  <si>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</si>
  <si>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</si>
  <si>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</si>
  <si>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</si>
  <si>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</si>
  <si>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</si>
  <si>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</si>
  <si>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</si>
  <si>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</si>
  <si>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</si>
  <si>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</si>
  <si>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</si>
  <si>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</si>
  <si>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</si>
  <si>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</si>
  <si>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</si>
  <si>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</si>
  <si>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</si>
  <si>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</si>
  <si>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</si>
  <si>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</si>
  <si>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</si>
  <si>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</si>
  <si>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</si>
  <si>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</si>
  <si>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</si>
  <si>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</si>
  <si>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</si>
  <si>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</si>
  <si>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</si>
  <si>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</si>
  <si>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</si>
  <si>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</si>
  <si>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</si>
  <si>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</si>
  <si>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</si>
  <si>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</si>
  <si>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</si>
  <si>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</si>
  <si>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</si>
  <si>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</si>
  <si>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</si>
  <si>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</si>
  <si>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</si>
  <si>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</si>
  <si>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</si>
  <si>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</si>
  <si>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</si>
  <si>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</si>
  <si>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</si>
  <si>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</si>
  <si>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</si>
  <si>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</si>
  <si>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</si>
  <si>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</si>
  <si>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</si>
  <si>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</si>
  <si>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</si>
  <si>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</si>
  <si>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</si>
  <si>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</si>
  <si>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</si>
  <si>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</si>
  <si>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</si>
  <si>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</si>
  <si>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</si>
  <si>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</si>
  <si>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</si>
  <si>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</si>
  <si>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</si>
  <si>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</si>
  <si>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</si>
  <si>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</si>
  <si>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</si>
  <si>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</si>
  <si>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</si>
  <si>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</si>
  <si>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</si>
  <si>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</si>
  <si>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</si>
  <si>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</si>
  <si>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</si>
  <si>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</si>
  <si>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</si>
  <si>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</si>
  <si>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</si>
  <si>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</si>
  <si>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</si>
  <si>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</si>
  <si>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</si>
  <si>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</si>
  <si>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</si>
  <si>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</si>
  <si>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</si>
  <si>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</si>
  <si>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</si>
  <si>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</si>
  <si>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</si>
  <si>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</si>
  <si>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</si>
  <si>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</si>
  <si>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</si>
  <si>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</si>
  <si>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</si>
  <si>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</si>
  <si>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</si>
  <si>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</si>
  <si>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</si>
  <si>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</si>
  <si>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</si>
  <si>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</si>
  <si>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</si>
  <si>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</si>
  <si>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</si>
  <si>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</si>
  <si>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</si>
  <si>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</si>
  <si>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</si>
  <si>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</si>
  <si>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</si>
  <si>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</si>
  <si>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</si>
  <si>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</si>
  <si>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</si>
  <si>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</si>
  <si>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</si>
  <si>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</si>
  <si>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</si>
  <si>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</si>
  <si>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</si>
  <si>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</si>
  <si>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</si>
  <si>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</si>
  <si>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</si>
  <si>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</si>
  <si>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</si>
  <si>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</si>
  <si>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</si>
  <si>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</si>
  <si>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</si>
  <si>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</si>
  <si>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</si>
  <si>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</si>
  <si>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</si>
  <si>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</si>
  <si>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</si>
  <si>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</si>
  <si>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</si>
  <si>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</si>
  <si>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</si>
  <si>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</si>
  <si>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</si>
  <si>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</si>
  <si>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</si>
  <si>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</si>
  <si>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</si>
  <si>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</si>
  <si>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</si>
  <si>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</si>
  <si>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</si>
  <si>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</si>
  <si>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</si>
  <si>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</si>
  <si>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</si>
  <si>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</si>
  <si>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</si>
  <si>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</si>
  <si>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</si>
  <si>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</si>
  <si>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</si>
  <si>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</si>
  <si>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</si>
  <si>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</si>
  <si>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</si>
  <si>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</si>
  <si>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</si>
  <si>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</si>
  <si>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</si>
  <si>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</si>
  <si>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</si>
  <si>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</si>
  <si>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</si>
  <si>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</si>
  <si>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</si>
  <si>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</si>
  <si>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</si>
  <si>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</si>
  <si>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</si>
  <si>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</si>
  <si>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</si>
  <si>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</si>
  <si>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</si>
  <si>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</si>
  <si>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</si>
  <si>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</si>
  <si>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</si>
  <si>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</si>
  <si>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</si>
  <si>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</si>
  <si>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</si>
  <si>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</si>
  <si>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</si>
  <si>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</si>
  <si>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</si>
  <si>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</si>
  <si>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</si>
  <si>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</si>
  <si>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</si>
  <si>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</si>
  <si>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</si>
  <si>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</si>
  <si>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</si>
  <si>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</si>
  <si>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</si>
  <si>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</si>
  <si>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</si>
  <si>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</si>
  <si>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</si>
  <si>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</si>
  <si>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</si>
  <si>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</si>
  <si>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</si>
  <si>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</si>
  <si>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</si>
  <si>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</si>
  <si>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</si>
  <si>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</si>
  <si>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</si>
  <si>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</si>
  <si>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</si>
  <si>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</si>
  <si>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</si>
  <si>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</si>
  <si>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</si>
  <si>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</si>
  <si>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</si>
  <si>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</si>
  <si>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</si>
  <si>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</si>
  <si>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</si>
  <si>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</si>
  <si>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</si>
  <si>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</si>
  <si>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</si>
  <si>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</si>
  <si>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</si>
  <si>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</si>
  <si>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</si>
  <si>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</si>
  <si>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</si>
  <si>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</si>
  <si>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</si>
  <si>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</si>
  <si>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</si>
  <si>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</si>
  <si>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</si>
  <si>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</si>
  <si>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</si>
  <si>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</si>
  <si>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</si>
  <si>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</si>
  <si>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</si>
  <si>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</si>
  <si>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</si>
  <si>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</si>
  <si>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</si>
  <si>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</si>
  <si>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</si>
  <si>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</si>
  <si>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</si>
  <si>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</si>
  <si>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</si>
  <si>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</si>
  <si>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</si>
  <si>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</si>
  <si>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</si>
  <si>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</si>
  <si>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</si>
  <si>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</si>
  <si>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</si>
  <si>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</si>
  <si>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</si>
  <si>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</si>
  <si>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</si>
  <si>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</si>
  <si>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</si>
  <si>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</si>
  <si>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</si>
  <si>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</si>
  <si>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</si>
  <si>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</si>
  <si>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</si>
  <si>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</si>
  <si>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</si>
  <si>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</si>
  <si>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</si>
  <si>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</si>
  <si>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</si>
  <si>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</si>
  <si>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</si>
  <si>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</si>
  <si>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</si>
  <si>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</si>
  <si>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</si>
  <si>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</si>
  <si>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</si>
  <si>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</si>
  <si>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</si>
  <si>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</si>
  <si>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</si>
  <si>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</si>
  <si>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</si>
  <si>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</si>
  <si>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</si>
  <si>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</si>
  <si>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</si>
  <si>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</si>
  <si>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</si>
  <si>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</si>
  <si>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</si>
  <si>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</si>
  <si>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</si>
  <si>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</si>
  <si>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</si>
  <si>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</si>
  <si>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</si>
  <si>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</si>
  <si>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</si>
  <si>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</si>
  <si>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</si>
  <si>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</si>
  <si>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</si>
  <si>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</si>
  <si>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</si>
  <si>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</si>
  <si>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</si>
  <si>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</si>
  <si>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</si>
  <si>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</si>
  <si>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</si>
  <si>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</si>
  <si>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</si>
  <si>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</si>
  <si>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</si>
  <si>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</si>
  <si>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</si>
  <si>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</si>
  <si>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</si>
  <si>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</si>
  <si>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</si>
  <si>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</si>
  <si>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</si>
  <si>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</si>
  <si>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</si>
  <si>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</si>
  <si>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</si>
  <si>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</si>
  <si>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</si>
  <si>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</si>
  <si>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</si>
  <si>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</si>
  <si>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</si>
  <si>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</si>
  <si>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</si>
  <si>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</si>
  <si>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</si>
  <si>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</si>
  <si>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</si>
  <si>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</si>
  <si>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</si>
  <si>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</si>
  <si>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</si>
  <si>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</si>
  <si>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</si>
  <si>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</si>
  <si>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</si>
  <si>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</si>
  <si>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</si>
  <si>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</si>
  <si>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</si>
  <si>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</si>
  <si>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</si>
  <si>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</si>
  <si>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</si>
  <si>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</si>
  <si>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</si>
  <si>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</si>
  <si>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</si>
  <si>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</si>
  <si>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</si>
  <si>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</si>
  <si>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</si>
  <si>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</si>
  <si>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</si>
  <si>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</si>
  <si>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</si>
  <si>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</si>
  <si>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</si>
  <si>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</si>
  <si>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</si>
  <si>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</si>
  <si>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</si>
  <si>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</si>
  <si>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</si>
  <si>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</si>
  <si>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</si>
  <si>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</si>
  <si>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</si>
  <si>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</si>
  <si>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</si>
  <si>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</si>
  <si>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</si>
  <si>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</si>
  <si>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</si>
  <si>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</si>
  <si>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</si>
  <si>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</si>
  <si>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</si>
  <si>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</si>
  <si>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</si>
  <si>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</si>
  <si>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</si>
  <si>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</si>
  <si>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</si>
  <si>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</si>
  <si>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</si>
  <si>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</si>
  <si>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</si>
  <si>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</si>
  <si>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</si>
  <si>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</si>
  <si>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</si>
  <si>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</si>
  <si>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</si>
  <si>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</si>
  <si>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</si>
  <si>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</si>
  <si>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</si>
  <si>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</si>
  <si>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</si>
  <si>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</si>
  <si>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</si>
  <si>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</si>
  <si>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</si>
  <si>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</si>
  <si>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</si>
  <si>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</si>
  <si>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</si>
  <si>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</si>
  <si>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</si>
  <si>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</si>
  <si>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</si>
  <si>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</si>
  <si>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</si>
  <si>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</si>
  <si>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</si>
  <si>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</si>
  <si>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</si>
  <si>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</si>
  <si>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</si>
  <si>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</si>
  <si>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</si>
  <si>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</si>
  <si>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</si>
  <si>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</si>
  <si>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</si>
  <si>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</si>
  <si>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</si>
  <si>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</si>
  <si>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</si>
  <si>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</si>
  <si>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</si>
  <si>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</si>
  <si>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</si>
  <si>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</si>
  <si>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</si>
  <si>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</si>
  <si>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</si>
  <si>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</si>
  <si>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</si>
  <si>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</si>
  <si>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</si>
  <si>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</si>
  <si>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</si>
  <si>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</si>
  <si>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</si>
  <si>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</si>
  <si>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</si>
  <si>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</si>
  <si>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</si>
  <si>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</si>
  <si>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</si>
  <si>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</si>
  <si>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</si>
  <si>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</si>
  <si>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</si>
  <si>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</si>
  <si>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</si>
  <si>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</si>
  <si>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</si>
  <si>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</si>
  <si>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</si>
  <si>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</si>
  <si>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</si>
  <si>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</si>
  <si>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</si>
  <si>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</si>
  <si>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</si>
  <si>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</si>
  <si>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</si>
  <si>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</si>
  <si>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</si>
  <si>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</si>
  <si>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</si>
  <si>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</si>
  <si>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</si>
  <si>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</si>
  <si>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</si>
  <si>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</si>
  <si>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</si>
  <si>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</si>
  <si>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</si>
  <si>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</si>
  <si>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</si>
  <si>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</si>
  <si>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</si>
  <si>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</si>
  <si>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</si>
  <si>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</si>
  <si>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</si>
  <si>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</si>
  <si>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</si>
  <si>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</si>
  <si>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</si>
  <si>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</si>
  <si>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</si>
  <si>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</si>
  <si>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</si>
  <si>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</si>
  <si>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</si>
  <si>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</si>
  <si>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</si>
  <si>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</si>
  <si>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</si>
  <si>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</si>
  <si>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</si>
  <si>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</si>
  <si>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</si>
  <si>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</si>
  <si>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</si>
  <si>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</si>
  <si>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</si>
  <si>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</si>
  <si>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</si>
  <si>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</si>
  <si>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</si>
  <si>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</si>
  <si>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</si>
  <si>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</si>
  <si>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</si>
  <si>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</si>
  <si>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</si>
  <si>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</si>
  <si>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</si>
  <si>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</si>
  <si>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</si>
  <si>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</si>
  <si>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</si>
  <si>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</si>
  <si>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</si>
  <si>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</si>
  <si>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</si>
  <si>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</si>
  <si>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</si>
  <si>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</si>
  <si>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</si>
  <si>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</si>
  <si>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</si>
  <si>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</si>
  <si>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</si>
  <si>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</si>
  <si>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</si>
  <si>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</si>
  <si>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</si>
  <si>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</si>
  <si>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</si>
  <si>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</si>
  <si>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</si>
  <si>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</si>
  <si>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</si>
  <si>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</si>
  <si>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</si>
  <si>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</si>
  <si>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</si>
  <si>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</si>
  <si>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</si>
  <si>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</si>
  <si>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</si>
  <si>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</si>
  <si>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</si>
  <si>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</si>
  <si>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</si>
  <si>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</si>
  <si>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</si>
  <si>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</si>
  <si>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</si>
  <si>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</si>
  <si>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</si>
  <si>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</si>
  <si>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</si>
  <si>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</si>
  <si>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</si>
  <si>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</si>
  <si>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</si>
  <si>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</si>
  <si>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</si>
  <si>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</si>
  <si>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</si>
  <si>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</si>
  <si>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</si>
  <si>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</si>
  <si>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</si>
  <si>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</si>
  <si>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</si>
  <si>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</si>
  <si>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</si>
  <si>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</si>
  <si>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</si>
  <si>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</si>
  <si>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</si>
  <si>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</si>
  <si>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</si>
  <si>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</si>
  <si>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</si>
  <si>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</si>
  <si>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</si>
  <si>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</si>
  <si>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</si>
  <si>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</si>
  <si>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</si>
  <si>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</si>
  <si>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</si>
  <si>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</si>
  <si>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</si>
  <si>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</si>
  <si>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</si>
  <si>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</si>
  <si>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</si>
  <si>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</si>
  <si>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</si>
  <si>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</si>
  <si>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</si>
  <si>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</si>
  <si>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</si>
  <si>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</si>
  <si>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</si>
  <si>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</si>
  <si>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</si>
  <si>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</si>
  <si>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</si>
  <si>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</si>
  <si>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</si>
  <si>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</si>
  <si>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</si>
  <si>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</si>
  <si>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</si>
  <si>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</si>
  <si>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</si>
  <si>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</si>
  <si>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</si>
  <si>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</si>
  <si>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</si>
  <si>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</si>
  <si>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</si>
  <si>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</si>
  <si>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</si>
  <si>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</si>
  <si>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</si>
  <si>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</si>
  <si>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</si>
  <si>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</si>
  <si>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</si>
  <si>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</si>
  <si>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</si>
  <si>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</si>
  <si>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</si>
  <si>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</si>
  <si>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</si>
  <si>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</si>
  <si>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</si>
  <si>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</si>
  <si>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</si>
  <si>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</si>
  <si>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</si>
  <si>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</si>
  <si>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</si>
  <si>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</si>
  <si>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</si>
  <si>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</si>
  <si>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</si>
  <si>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</si>
  <si>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</si>
  <si>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</si>
  <si>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</si>
  <si>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</si>
  <si>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</si>
  <si>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</si>
  <si>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</si>
  <si>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</si>
  <si>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</si>
  <si>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</si>
  <si>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</si>
  <si>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</si>
  <si>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</si>
  <si>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</si>
  <si>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</si>
  <si>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</si>
  <si>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</si>
  <si>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</si>
  <si>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</si>
  <si>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</si>
  <si>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</si>
  <si>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</si>
  <si>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</si>
  <si>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</si>
  <si>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</si>
  <si>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</si>
  <si>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</si>
  <si>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</si>
  <si>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</si>
  <si>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</si>
  <si>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</si>
  <si>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</si>
  <si>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</si>
  <si>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</si>
  <si>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</si>
  <si>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</si>
  <si>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</si>
  <si>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</si>
  <si>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</si>
  <si>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</si>
  <si>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</si>
  <si>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</si>
  <si>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</si>
  <si>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</si>
  <si>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</si>
  <si>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</si>
  <si>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</si>
  <si>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</si>
  <si>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</si>
  <si>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</si>
  <si>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</si>
  <si>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</si>
  <si>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</si>
  <si>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</si>
  <si>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</si>
  <si>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</si>
  <si>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</si>
  <si>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</si>
  <si>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</si>
  <si>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</si>
  <si>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</si>
  <si>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</si>
  <si>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</si>
  <si>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</si>
  <si>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</si>
  <si>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</si>
  <si>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</si>
  <si>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</si>
  <si>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</si>
  <si>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</si>
  <si>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</si>
  <si>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</si>
  <si>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</si>
  <si>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</si>
  <si>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</si>
  <si>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</si>
  <si>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</si>
  <si>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</si>
  <si>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</si>
  <si>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</si>
  <si>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</si>
  <si>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</si>
  <si>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</si>
  <si>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</si>
  <si>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</si>
  <si>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</si>
  <si>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</si>
  <si>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</si>
  <si>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</si>
  <si>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</si>
  <si>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</si>
  <si>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</si>
  <si>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</si>
  <si>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</si>
  <si>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</si>
  <si>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</si>
  <si>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</si>
  <si>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</si>
  <si>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</si>
  <si>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</si>
  <si>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</si>
  <si>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</si>
  <si>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</si>
  <si>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</si>
  <si>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</si>
  <si>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</si>
  <si>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</si>
  <si>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</si>
  <si>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</si>
  <si>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</si>
  <si>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</si>
  <si>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</si>
  <si>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</si>
  <si>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</si>
  <si>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</si>
  <si>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</si>
  <si>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</si>
  <si>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</si>
  <si>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</si>
  <si>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</si>
  <si>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</si>
  <si>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</si>
  <si>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</si>
  <si>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</si>
  <si>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</si>
  <si>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</si>
  <si>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</si>
  <si>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</si>
  <si>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</si>
  <si>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</si>
  <si>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</si>
  <si>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</si>
  <si>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</si>
  <si>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</si>
  <si>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</si>
  <si>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</si>
  <si>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</si>
  <si>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</si>
  <si>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</si>
  <si>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</si>
  <si>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</si>
  <si>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</si>
  <si>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</si>
  <si>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</si>
  <si>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</si>
  <si>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</si>
  <si>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</si>
  <si>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</si>
  <si>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</si>
  <si>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</si>
  <si>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</si>
  <si>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</si>
  <si>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</si>
  <si>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</si>
  <si>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</si>
  <si>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</si>
  <si>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</si>
  <si>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</si>
  <si>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</si>
  <si>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</si>
  <si>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</si>
  <si>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</si>
  <si>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</si>
  <si>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</si>
  <si>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</si>
  <si>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</si>
  <si>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</si>
  <si>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</si>
  <si>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</si>
  <si>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</si>
  <si>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</si>
  <si>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</si>
  <si>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</si>
  <si>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</si>
  <si>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</si>
  <si>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</si>
  <si>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</si>
  <si>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</si>
  <si>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</si>
  <si>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</si>
  <si>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</si>
  <si>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</si>
  <si>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</si>
  <si>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</si>
  <si>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</si>
  <si>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</si>
  <si>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</si>
  <si>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</si>
  <si>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</si>
  <si>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</si>
  <si>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</si>
  <si>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</si>
  <si>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</si>
  <si>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</si>
  <si>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</si>
  <si>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</si>
  <si>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</si>
  <si>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</si>
  <si>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</si>
  <si>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</si>
  <si>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</si>
  <si>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</si>
  <si>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</si>
  <si>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</si>
  <si>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</si>
  <si>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</si>
  <si>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</si>
  <si>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</si>
  <si>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</si>
  <si>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</si>
  <si>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</si>
  <si>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</si>
  <si>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</si>
  <si>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</si>
  <si>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</si>
  <si>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</si>
  <si>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</si>
  <si>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</si>
  <si>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</si>
  <si>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</si>
  <si>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</si>
  <si>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</si>
  <si>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</si>
  <si>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</si>
  <si>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</si>
  <si>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</si>
  <si>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</si>
  <si>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</si>
  <si>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</si>
  <si>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</si>
  <si>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</si>
  <si>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</si>
  <si>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</si>
  <si>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</si>
  <si>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</si>
  <si>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</si>
  <si>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</si>
  <si>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</si>
  <si>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</si>
  <si>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</si>
  <si>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</si>
  <si>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</si>
  <si>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</si>
  <si>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</si>
  <si>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</si>
  <si>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</si>
  <si>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</si>
  <si>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</si>
  <si>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</si>
  <si>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</si>
  <si>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</si>
  <si>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</si>
  <si>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</si>
  <si>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</si>
  <si>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</si>
  <si>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</si>
  <si>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</si>
  <si>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</si>
  <si>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</si>
  <si>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</si>
  <si>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</si>
  <si>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</si>
  <si>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</si>
  <si>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</si>
  <si>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</si>
  <si>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</si>
  <si>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</si>
  <si>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</si>
  <si>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</si>
  <si>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</si>
  <si>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</si>
  <si>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</si>
  <si>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</si>
  <si>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</si>
  <si>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</si>
  <si>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</si>
  <si>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</si>
  <si>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</si>
  <si>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</si>
  <si>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</si>
  <si>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</si>
  <si>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</si>
  <si>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</si>
  <si>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</si>
  <si>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</si>
  <si>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</si>
  <si>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</si>
  <si>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</si>
  <si>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</si>
  <si>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</si>
  <si>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</si>
  <si>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</si>
  <si>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</si>
  <si>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</si>
  <si>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</si>
  <si>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</si>
  <si>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</si>
  <si>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</si>
  <si>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</si>
  <si>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</si>
  <si>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</si>
  <si>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</si>
  <si>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</si>
  <si>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</si>
  <si>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</si>
  <si>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</si>
  <si>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</si>
  <si>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</si>
  <si>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</si>
  <si>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</si>
  <si>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</si>
  <si>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</si>
  <si>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</si>
  <si>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</si>
  <si>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</si>
  <si>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</si>
  <si>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</si>
  <si>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</si>
  <si>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</si>
  <si>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</si>
  <si>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</si>
  <si>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</si>
  <si>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</si>
  <si>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</si>
  <si>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</si>
  <si>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</si>
  <si>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</si>
  <si>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</si>
  <si>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</si>
  <si>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</si>
  <si>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</si>
  <si>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</si>
  <si>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</si>
  <si>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</si>
  <si>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</si>
  <si>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</si>
  <si>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</si>
  <si>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</si>
  <si>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</si>
  <si>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</si>
  <si>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</si>
  <si>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</si>
  <si>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</si>
  <si>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</si>
  <si>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</si>
  <si>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</si>
  <si>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</si>
  <si>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</si>
  <si>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</si>
  <si>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</si>
  <si>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</si>
  <si>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</si>
  <si>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</si>
  <si>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</si>
  <si>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</si>
  <si>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</si>
  <si>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</si>
  <si>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</si>
  <si>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</si>
  <si>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</si>
  <si>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</si>
  <si>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</si>
  <si>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</si>
  <si>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</si>
  <si>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</si>
  <si>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</si>
  <si>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</si>
  <si>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</si>
  <si>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</si>
  <si>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</si>
  <si>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</si>
  <si>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</si>
  <si>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</si>
  <si>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</si>
  <si>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</si>
  <si>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</si>
  <si>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</si>
  <si>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</si>
  <si>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</si>
  <si>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</si>
  <si>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</si>
  <si>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</si>
  <si>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</si>
  <si>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</si>
  <si>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</si>
  <si>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</si>
  <si>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</si>
  <si>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</si>
  <si>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</si>
  <si>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</si>
  <si>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</si>
  <si>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</si>
  <si>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</si>
  <si>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</si>
  <si>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</si>
  <si>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</si>
  <si>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</si>
  <si>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</si>
  <si>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</si>
  <si>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</si>
  <si>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</si>
  <si>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</si>
  <si>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</si>
  <si>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</si>
  <si>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</si>
  <si>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</si>
  <si>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</si>
  <si>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</si>
  <si>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</si>
  <si>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</si>
  <si>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</si>
  <si>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</si>
  <si>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</si>
  <si>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</si>
  <si>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</si>
  <si>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</si>
  <si>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</si>
  <si>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</si>
  <si>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</si>
  <si>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</si>
  <si>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</si>
  <si>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</si>
  <si>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</si>
  <si>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</si>
  <si>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</si>
  <si>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</si>
  <si>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</si>
  <si>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</si>
  <si>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</si>
  <si>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</si>
  <si>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</si>
  <si>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</si>
  <si>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</si>
  <si>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</si>
  <si>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</si>
  <si>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</si>
  <si>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</si>
  <si>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</si>
  <si>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</si>
  <si>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</si>
  <si>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</si>
  <si>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</si>
  <si>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</si>
  <si>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</si>
  <si>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</si>
  <si>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</si>
  <si>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</si>
  <si>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</si>
  <si>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</si>
  <si>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</si>
  <si>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</si>
  <si>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</si>
  <si>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</si>
  <si>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</si>
  <si>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</si>
  <si>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</si>
  <si>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</si>
  <si>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</si>
  <si>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</si>
  <si>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</si>
  <si>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</si>
  <si>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</si>
  <si>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</si>
  <si>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</si>
  <si>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</si>
  <si>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</si>
  <si>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</si>
  <si>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</si>
  <si>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</si>
  <si>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</si>
  <si>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</si>
  <si>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</si>
  <si>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</si>
  <si>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</si>
  <si>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</si>
  <si>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</si>
  <si>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</si>
  <si>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</si>
  <si>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</si>
  <si>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</si>
  <si>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</si>
  <si>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</si>
  <si>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</si>
  <si>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</si>
  <si>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</si>
  <si>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</si>
  <si>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</si>
  <si>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</si>
  <si>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</si>
  <si>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</si>
  <si>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</si>
  <si>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</si>
  <si>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</si>
  <si>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</si>
  <si>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</si>
  <si>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</si>
  <si>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</si>
  <si>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</si>
  <si>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</si>
  <si>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</si>
  <si>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</si>
  <si>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</si>
  <si>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</si>
  <si>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</si>
  <si>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</si>
  <si>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</si>
  <si>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</si>
  <si>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</si>
  <si>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</si>
  <si>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</si>
  <si>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</si>
  <si>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</si>
  <si>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</si>
  <si>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</si>
  <si>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</si>
  <si>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</si>
  <si>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</si>
  <si>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</si>
  <si>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</si>
  <si>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</si>
  <si>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</si>
  <si>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</si>
  <si>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</si>
  <si>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</si>
  <si>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</si>
  <si>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</si>
  <si>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</si>
  <si>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</si>
  <si>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</si>
  <si>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</si>
  <si>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</si>
  <si>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</si>
  <si>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</si>
  <si>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</si>
  <si>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</si>
  <si>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</si>
  <si>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</si>
  <si>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</si>
  <si>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</si>
  <si>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</si>
  <si>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</si>
  <si>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</si>
  <si>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</si>
  <si>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</si>
  <si>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</si>
  <si>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</si>
  <si>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</si>
  <si>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</si>
  <si>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</si>
  <si>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</si>
  <si>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</si>
  <si>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</si>
  <si>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</si>
  <si>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</si>
  <si>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</si>
  <si>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</si>
  <si>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</si>
  <si>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</si>
  <si>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</si>
  <si>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</si>
  <si>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</si>
  <si>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</si>
  <si>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</si>
  <si>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</si>
  <si>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</si>
  <si>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</si>
  <si>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</si>
  <si>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</si>
  <si>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</si>
  <si>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</si>
  <si>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</si>
  <si>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</si>
  <si>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</si>
  <si>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</si>
  <si>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</si>
  <si>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</si>
  <si>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</si>
  <si>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</si>
  <si>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</si>
  <si>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</si>
  <si>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</si>
  <si>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</si>
  <si>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</si>
  <si>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</si>
  <si>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</si>
  <si>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</si>
  <si>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</si>
  <si>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</si>
  <si>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</si>
  <si>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</si>
  <si>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</si>
  <si>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</si>
  <si>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</si>
  <si>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</si>
  <si>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</si>
  <si>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</si>
  <si>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</si>
  <si>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</si>
  <si>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</si>
  <si>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</si>
  <si>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</si>
  <si>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</si>
  <si>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</si>
  <si>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</si>
  <si>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</si>
  <si>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</si>
  <si>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</si>
  <si>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</si>
  <si>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</si>
  <si>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</si>
  <si>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</si>
  <si>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</si>
  <si>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</si>
  <si>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</si>
  <si>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</si>
  <si>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</si>
  <si>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</si>
  <si>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</si>
  <si>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</si>
  <si>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</si>
  <si>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</si>
  <si>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</si>
  <si>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</si>
  <si>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</si>
  <si>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</si>
  <si>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</si>
  <si>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</si>
  <si>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</si>
  <si>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</si>
  <si>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</si>
  <si>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</si>
  <si>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</si>
  <si>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</si>
  <si>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</si>
  <si>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</si>
  <si>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</si>
  <si>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</si>
  <si>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</si>
  <si>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</si>
  <si>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</si>
  <si>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</si>
  <si>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</si>
  <si>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</si>
  <si>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</si>
  <si>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</si>
  <si>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</si>
  <si>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</si>
  <si>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</si>
  <si>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</si>
  <si>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</si>
  <si>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</si>
  <si>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</si>
  <si>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</si>
  <si>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</si>
  <si>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</si>
  <si>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</si>
  <si>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</si>
  <si>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</si>
  <si>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</si>
  <si>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</si>
  <si>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</si>
  <si>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</si>
  <si>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</si>
  <si>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</si>
  <si>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</si>
  <si>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</si>
  <si>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</si>
  <si>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</si>
  <si>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</si>
  <si>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</si>
  <si>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</si>
  <si>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</si>
  <si>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</si>
  <si>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</si>
  <si>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</si>
  <si>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</si>
  <si>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</si>
  <si>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</si>
  <si>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</si>
  <si>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</si>
  <si>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</si>
  <si>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</si>
  <si>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</si>
  <si>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</si>
  <si>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</si>
  <si>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</si>
  <si>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</si>
  <si>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</si>
  <si>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</si>
  <si>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</si>
  <si>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</si>
  <si>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</si>
  <si>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</si>
  <si>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</si>
  <si>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</si>
  <si>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</si>
  <si>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</si>
  <si>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</si>
  <si>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</si>
  <si>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</si>
  <si>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</si>
  <si>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</si>
  <si>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</si>
  <si>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</si>
  <si>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</si>
  <si>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</si>
  <si>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</si>
  <si>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</si>
  <si>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</si>
  <si>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</si>
  <si>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</si>
  <si>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</si>
  <si>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</si>
  <si>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</si>
  <si>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</si>
  <si>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</si>
  <si>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</si>
  <si>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</si>
  <si>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</si>
  <si>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</si>
  <si>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</si>
  <si>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</si>
  <si>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</si>
  <si>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</si>
  <si>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</si>
  <si>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</si>
  <si>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</si>
  <si>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</si>
  <si>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</si>
  <si>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</si>
  <si>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</si>
  <si>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</si>
  <si>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</si>
  <si>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</si>
  <si>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</si>
  <si>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</si>
  <si>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</si>
  <si>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</si>
  <si>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</si>
  <si>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</si>
  <si>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</si>
  <si>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</si>
  <si>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</si>
  <si>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</si>
  <si>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</si>
  <si>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</si>
  <si>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</si>
  <si>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</si>
  <si>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</si>
  <si>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</si>
  <si>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</si>
  <si>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</si>
  <si>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</si>
  <si>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</si>
  <si>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</si>
  <si>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</si>
  <si>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</si>
  <si>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</si>
  <si>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</si>
  <si>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</si>
  <si>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</si>
  <si>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</si>
  <si>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</si>
  <si>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</si>
  <si>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</si>
  <si>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</si>
  <si>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</si>
  <si>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</si>
  <si>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</si>
  <si>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</si>
  <si>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</si>
  <si>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</si>
  <si>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</si>
  <si>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</si>
  <si>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</si>
  <si>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</si>
  <si>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</si>
  <si>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</si>
  <si>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</si>
  <si>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</si>
  <si>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</si>
  <si>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</si>
  <si>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</si>
  <si>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</si>
  <si>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</si>
  <si>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</si>
  <si>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</si>
  <si>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</si>
  <si>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</si>
  <si>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</si>
  <si>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</si>
  <si>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</si>
  <si>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</si>
  <si>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</si>
  <si>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</si>
  <si>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</si>
  <si>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</si>
  <si>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</si>
  <si>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</si>
  <si>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</si>
  <si>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</si>
  <si>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</si>
  <si>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</si>
  <si>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</si>
  <si>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</si>
  <si>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</si>
  <si>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</si>
  <si>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</si>
  <si>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</si>
  <si>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</si>
  <si>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</si>
  <si>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</si>
  <si>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</si>
  <si>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</si>
  <si>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</si>
  <si>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</si>
  <si>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</si>
  <si>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</si>
  <si>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</si>
  <si>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</si>
  <si>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</si>
  <si>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</si>
  <si>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</si>
  <si>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</si>
  <si>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</si>
  <si>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</si>
  <si>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</si>
  <si>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</si>
  <si>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</si>
  <si>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</si>
  <si>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</si>
  <si>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</si>
  <si>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</si>
  <si>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</si>
  <si>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</si>
  <si>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</si>
  <si>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</si>
  <si>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</si>
  <si>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</si>
  <si>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</si>
  <si>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</si>
  <si>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</si>
  <si>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</si>
  <si>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</si>
  <si>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</si>
  <si>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</si>
  <si>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</si>
  <si>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</si>
  <si>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</si>
  <si>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</si>
  <si>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</si>
  <si>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</si>
  <si>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</si>
  <si>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</si>
  <si>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</si>
  <si>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</si>
  <si>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</si>
  <si>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</si>
  <si>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</si>
  <si>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</si>
  <si>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</si>
  <si>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</si>
  <si>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</si>
  <si>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</si>
  <si>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</si>
  <si>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</si>
  <si>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</si>
  <si>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</si>
  <si>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</si>
  <si>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</si>
  <si>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</si>
  <si>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</si>
  <si>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</si>
  <si>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</si>
  <si>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</si>
  <si>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</si>
  <si>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</si>
  <si>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</si>
  <si>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</si>
  <si>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</si>
  <si>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</si>
  <si>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</si>
  <si>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</si>
  <si>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</si>
  <si>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</si>
  <si>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</si>
  <si>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</si>
  <si>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</si>
  <si>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</si>
  <si>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</si>
  <si>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</si>
  <si>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</si>
  <si>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</si>
  <si>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</si>
  <si>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</si>
  <si>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</si>
  <si>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</si>
  <si>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</si>
  <si>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</si>
  <si>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</si>
  <si>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</si>
  <si>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</si>
  <si>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</si>
  <si>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</si>
  <si>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</si>
  <si>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</si>
  <si>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</si>
  <si>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</si>
  <si>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</si>
  <si>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</si>
  <si>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</si>
  <si>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</si>
  <si>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</si>
  <si>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</si>
  <si>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</si>
  <si>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</si>
  <si>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</si>
  <si>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</si>
  <si>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</si>
  <si>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</si>
  <si>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</si>
  <si>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</si>
  <si>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</si>
  <si>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</si>
  <si>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</si>
  <si>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</si>
  <si>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</si>
  <si>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</si>
  <si>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</si>
  <si>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</si>
  <si>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</si>
  <si>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</si>
  <si>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</si>
  <si>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</si>
  <si>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</si>
  <si>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</si>
  <si>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</si>
  <si>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</si>
  <si>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</si>
  <si>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</si>
  <si>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</si>
  <si>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</si>
  <si>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</si>
  <si>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</si>
  <si>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</si>
  <si>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</si>
  <si>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</si>
  <si>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</si>
  <si>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</si>
  <si>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</si>
  <si>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</si>
  <si>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</si>
  <si>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</si>
  <si>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</si>
  <si>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</si>
  <si>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</si>
  <si>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</si>
  <si>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</si>
  <si>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</si>
  <si>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</si>
  <si>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</si>
  <si>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</si>
  <si>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</si>
  <si>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</si>
  <si>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</si>
  <si>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</si>
  <si>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</si>
  <si>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</si>
  <si>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</si>
  <si>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</si>
  <si>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</si>
  <si>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</si>
  <si>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</si>
  <si>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</si>
  <si>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</si>
  <si>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</si>
  <si>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</si>
  <si>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</si>
  <si>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</si>
  <si>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</si>
  <si>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</si>
  <si>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</si>
  <si>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</si>
  <si>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</si>
  <si>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</si>
  <si>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</si>
  <si>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</si>
  <si>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</si>
  <si>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</si>
  <si>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</si>
  <si>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</si>
  <si>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</si>
  <si>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</si>
  <si>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</si>
  <si>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</si>
  <si>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</si>
  <si>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</si>
  <si>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</si>
  <si>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</si>
  <si>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</si>
  <si>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</si>
  <si>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</si>
  <si>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</si>
  <si>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</si>
  <si>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</si>
  <si>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</si>
  <si>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</si>
  <si>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</si>
  <si>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</si>
  <si>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</si>
  <si>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</si>
  <si>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</si>
  <si>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</si>
  <si>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</si>
  <si>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</si>
  <si>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</si>
  <si>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</si>
  <si>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</si>
  <si>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</si>
  <si>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</si>
  <si>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</si>
  <si>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</si>
  <si>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</si>
  <si>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</si>
  <si>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</si>
  <si>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</si>
  <si>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</si>
  <si>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</si>
  <si>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</si>
  <si>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</si>
  <si>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</si>
  <si>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</si>
  <si>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</si>
  <si>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</si>
  <si>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</si>
  <si>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</si>
  <si>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</si>
  <si>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</si>
  <si>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</si>
  <si>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</si>
  <si>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</si>
  <si>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</si>
  <si>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</si>
  <si>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</si>
  <si>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</si>
  <si>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</si>
  <si>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</si>
  <si>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</si>
  <si>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</si>
  <si>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</si>
  <si>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</si>
  <si>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</si>
  <si>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</si>
  <si>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</si>
  <si>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</si>
  <si>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</si>
  <si>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</si>
  <si>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</si>
  <si>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</si>
  <si>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</si>
  <si>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</si>
  <si>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</si>
  <si>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</si>
  <si>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</si>
  <si>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</si>
  <si>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</si>
  <si>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</si>
  <si>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</si>
  <si>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</si>
  <si>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</si>
  <si>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</si>
  <si>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</si>
  <si>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</si>
  <si>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</si>
  <si>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</si>
  <si>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</si>
  <si>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</si>
  <si>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</si>
  <si>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</si>
  <si>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</si>
  <si>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</si>
  <si>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</si>
  <si>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</si>
  <si>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</si>
  <si>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</si>
  <si>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</si>
  <si>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</si>
  <si>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</si>
  <si>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</si>
  <si>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</si>
  <si>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</si>
  <si>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</si>
  <si>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</si>
  <si>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</si>
  <si>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</si>
  <si>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</si>
  <si>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</si>
  <si>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</si>
  <si>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</si>
  <si>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</si>
  <si>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</si>
  <si>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</si>
  <si>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</si>
  <si>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</si>
  <si>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</si>
  <si>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</si>
  <si>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</si>
  <si>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</si>
  <si>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</si>
  <si>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</si>
  <si>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</si>
  <si>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</si>
  <si>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</si>
  <si>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</si>
  <si>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</si>
  <si>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</si>
  <si>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</si>
  <si>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</si>
  <si>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</si>
  <si>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</si>
  <si>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</si>
  <si>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</si>
  <si>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</si>
  <si>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</si>
  <si>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</si>
  <si>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</si>
  <si>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</si>
  <si>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</si>
  <si>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</si>
  <si>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</si>
  <si>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</si>
  <si>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</si>
  <si>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</si>
  <si>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</si>
  <si>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</si>
  <si>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</si>
  <si>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</si>
  <si>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</si>
  <si>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</si>
  <si>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</si>
  <si>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</si>
  <si>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</si>
  <si>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</si>
  <si>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</si>
  <si>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</si>
  <si>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</si>
  <si>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</si>
  <si>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</si>
  <si>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</si>
  <si>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</si>
  <si>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</si>
  <si>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</si>
  <si>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</si>
  <si>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</si>
  <si>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</si>
  <si>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</si>
  <si>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</si>
  <si>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</si>
  <si>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</si>
  <si>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</si>
  <si>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</si>
  <si>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</si>
  <si>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</si>
  <si>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</si>
  <si>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</si>
  <si>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</si>
  <si>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</si>
  <si>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</si>
  <si>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</si>
  <si>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</si>
  <si>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</si>
  <si>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</si>
  <si>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</si>
  <si>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</si>
  <si>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</si>
  <si>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</si>
  <si>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</si>
  <si>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</si>
  <si>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</si>
  <si>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</si>
  <si>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</si>
  <si>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</si>
  <si>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</si>
  <si>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</si>
  <si>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</si>
  <si>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</si>
  <si>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</si>
  <si>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</si>
  <si>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</si>
  <si>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</si>
  <si>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</si>
  <si>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</si>
  <si>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</si>
  <si>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</si>
  <si>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</si>
  <si>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</si>
  <si>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</si>
  <si>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</si>
  <si>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</si>
  <si>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</si>
  <si>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</si>
  <si>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</si>
  <si>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</si>
  <si>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</si>
  <si>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</si>
  <si>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</si>
  <si>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</si>
  <si>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</si>
  <si>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</si>
  <si>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</si>
  <si>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</si>
  <si>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</si>
  <si>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</si>
  <si>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</si>
  <si>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</si>
  <si>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</si>
  <si>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</si>
  <si>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</si>
  <si>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</si>
  <si>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</si>
  <si>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</si>
  <si>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</si>
  <si>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</si>
  <si>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</si>
  <si>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</si>
  <si>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</si>
  <si>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</si>
  <si>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</si>
  <si>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</si>
  <si>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</si>
  <si>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</si>
  <si>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</si>
  <si>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</si>
  <si>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</si>
  <si>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</si>
  <si>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</si>
  <si>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</si>
  <si>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</si>
  <si>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</si>
  <si>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</si>
  <si>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</si>
  <si>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</si>
  <si>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</si>
  <si>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</si>
  <si>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</si>
  <si>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</si>
  <si>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</si>
  <si>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</si>
  <si>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</si>
  <si>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</si>
  <si>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</si>
  <si>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</si>
  <si>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</si>
  <si>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</si>
  <si>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</si>
  <si>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</si>
  <si>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</si>
  <si>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</si>
  <si>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</si>
  <si>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</si>
  <si>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</si>
  <si>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</si>
  <si>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</si>
  <si>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</si>
  <si>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</si>
  <si>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</si>
  <si>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</si>
  <si>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</si>
  <si>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</si>
  <si>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</si>
  <si>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</si>
  <si>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</si>
  <si>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</si>
  <si>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</si>
  <si>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</si>
  <si>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</si>
  <si>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</si>
  <si>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</si>
  <si>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</si>
  <si>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</si>
  <si>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</si>
  <si>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</si>
  <si>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</si>
  <si>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</si>
  <si>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</si>
  <si>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</si>
  <si>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</si>
  <si>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</si>
  <si>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</si>
  <si>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</si>
  <si>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</si>
  <si>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</si>
  <si>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</si>
  <si>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</si>
  <si>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</si>
  <si>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</si>
  <si>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</si>
  <si>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</si>
  <si>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</si>
  <si>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</si>
  <si>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</si>
  <si>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</si>
  <si>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</si>
  <si>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</si>
  <si>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</si>
  <si>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</si>
  <si>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</si>
  <si>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</si>
  <si>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</si>
  <si>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</si>
  <si>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</si>
  <si>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</si>
  <si>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</si>
  <si>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</si>
  <si>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</si>
  <si>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</si>
  <si>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</si>
  <si>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</si>
  <si>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</si>
  <si>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</si>
  <si>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</si>
  <si>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</si>
  <si>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</si>
  <si>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</si>
  <si>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</si>
  <si>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</si>
  <si>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</si>
  <si>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</si>
  <si>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</si>
  <si>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</si>
  <si>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</si>
  <si>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</si>
  <si>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</si>
  <si>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</si>
  <si>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</si>
  <si>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</si>
  <si>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</si>
  <si>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</si>
  <si>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</si>
  <si>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</si>
  <si>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</si>
  <si>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</si>
  <si>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</si>
  <si>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</si>
  <si>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</si>
  <si>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</si>
  <si>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</si>
  <si>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</si>
  <si>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</si>
  <si>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</si>
  <si>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</si>
  <si>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</si>
  <si>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</si>
  <si>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</si>
  <si>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</si>
  <si>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</si>
  <si>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</si>
  <si>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</si>
  <si>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</si>
  <si>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</si>
  <si>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</si>
  <si>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</si>
  <si>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</si>
  <si>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</si>
  <si>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</si>
  <si>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</si>
  <si>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</si>
  <si>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</si>
  <si>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</si>
  <si>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</si>
  <si>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</si>
  <si>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</si>
  <si>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</si>
  <si>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</si>
  <si>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</si>
  <si>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</si>
  <si>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</si>
  <si>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</si>
  <si>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</si>
  <si>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</si>
  <si>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</si>
  <si>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</si>
  <si>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</si>
  <si>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</si>
  <si>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</si>
  <si>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</si>
  <si>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</si>
  <si>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</si>
  <si>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</si>
  <si>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</si>
  <si>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</si>
  <si>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</si>
  <si>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</si>
  <si>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</si>
  <si>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</si>
  <si>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</si>
  <si>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</si>
  <si>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</si>
  <si>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</si>
  <si>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</si>
  <si>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</si>
  <si>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</si>
  <si>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</si>
  <si>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</si>
  <si>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</si>
  <si>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</si>
  <si>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</si>
  <si>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</si>
  <si>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</si>
  <si>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</si>
  <si>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</si>
  <si>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</si>
  <si>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</si>
  <si>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</si>
  <si>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</si>
  <si>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</si>
  <si>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</si>
  <si>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</si>
  <si>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</si>
  <si>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</si>
  <si>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</si>
  <si>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</si>
  <si>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</si>
  <si>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</si>
  <si>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</si>
  <si>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</si>
  <si>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</si>
  <si>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</si>
  <si>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</si>
  <si>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</si>
  <si>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</si>
  <si>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</si>
  <si>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</si>
  <si>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</si>
  <si>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</si>
  <si>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</si>
  <si>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</si>
  <si>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</si>
  <si>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</si>
  <si>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</si>
  <si>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</si>
  <si>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</si>
  <si>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</si>
  <si>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</si>
  <si>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</si>
  <si>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</si>
  <si>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</si>
  <si>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</si>
  <si>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</si>
  <si>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</si>
  <si>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</si>
  <si>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</si>
  <si>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</si>
  <si>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</si>
  <si>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</si>
  <si>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</si>
  <si>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</si>
  <si>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</si>
  <si>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</si>
  <si>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</si>
  <si>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</si>
  <si>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</si>
  <si>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</si>
  <si>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</si>
  <si>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</si>
  <si>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</si>
  <si>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</si>
  <si>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</si>
  <si>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</si>
  <si>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</si>
  <si>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</si>
  <si>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</si>
  <si>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</si>
  <si>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</si>
  <si>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</si>
  <si>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</si>
  <si>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</si>
  <si>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</si>
  <si>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</si>
  <si>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</si>
  <si>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</si>
  <si>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</si>
  <si>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</si>
  <si>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</si>
  <si>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</si>
  <si>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</si>
  <si>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</si>
  <si>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</si>
  <si>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</si>
  <si>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</si>
  <si>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</si>
  <si>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</si>
  <si>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</si>
  <si>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</si>
  <si>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</si>
  <si>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</si>
  <si>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</si>
  <si>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</si>
  <si>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</si>
  <si>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</si>
  <si>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</si>
  <si>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</si>
  <si>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</si>
  <si>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</si>
  <si>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</si>
  <si>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</si>
  <si>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</si>
  <si>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</si>
  <si>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</si>
  <si>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</si>
  <si>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</si>
  <si>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</si>
  <si>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</si>
  <si>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</si>
  <si>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</si>
  <si>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</si>
  <si>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</si>
  <si>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</si>
  <si>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</si>
  <si>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</si>
  <si>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</si>
  <si>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</si>
  <si>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</si>
  <si>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</si>
  <si>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</si>
  <si>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</si>
  <si>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</si>
  <si>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</si>
  <si>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</si>
  <si>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</si>
  <si>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</si>
  <si>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</si>
  <si>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</si>
  <si>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</si>
  <si>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</si>
  <si>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</si>
  <si>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</si>
  <si>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</si>
  <si>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</si>
  <si>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</si>
  <si>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</si>
  <si>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</si>
  <si>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</si>
  <si>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</si>
  <si>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</si>
  <si>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</si>
  <si>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</si>
  <si>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</si>
  <si>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</si>
  <si>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</si>
  <si>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</si>
  <si>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</si>
  <si>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</si>
  <si>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</si>
  <si>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</si>
  <si>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</si>
  <si>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</si>
  <si>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</si>
  <si>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</si>
  <si>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</si>
  <si>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</si>
  <si>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</si>
  <si>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</si>
  <si>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</si>
  <si>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</si>
  <si>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</si>
  <si>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</si>
  <si>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</si>
  <si>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</si>
  <si>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</si>
  <si>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</si>
  <si>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</si>
  <si>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</si>
  <si>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</si>
  <si>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</si>
  <si>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</si>
  <si>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</si>
  <si>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</si>
  <si>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</si>
  <si>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</si>
  <si>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</si>
  <si>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</si>
  <si>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</si>
  <si>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</si>
  <si>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</si>
  <si>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</si>
  <si>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</si>
  <si>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</si>
  <si>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</si>
  <si>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</si>
  <si>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</si>
  <si>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</si>
  <si>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</si>
  <si>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</si>
  <si>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</si>
  <si>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</si>
  <si>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</si>
  <si>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</si>
  <si>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</si>
  <si>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</si>
  <si>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</si>
  <si>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</si>
  <si>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</si>
  <si>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</si>
  <si>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</si>
  <si>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</si>
  <si>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</si>
  <si>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</si>
  <si>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</si>
  <si>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</si>
  <si>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</si>
  <si>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</si>
  <si>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</si>
  <si>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</si>
  <si>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</si>
  <si>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</si>
  <si>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</si>
  <si>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</si>
  <si>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</si>
  <si>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</si>
  <si>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</si>
  <si>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</si>
  <si>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</si>
  <si>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</si>
  <si>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</si>
  <si>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</si>
  <si>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</si>
  <si>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</si>
  <si>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</si>
  <si>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</si>
  <si>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</si>
  <si>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</si>
  <si>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</si>
  <si>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</si>
  <si>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</si>
  <si>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</si>
  <si>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</si>
  <si>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</si>
  <si>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</si>
  <si>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</si>
  <si>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</si>
  <si>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</si>
  <si>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</si>
  <si>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</si>
  <si>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</si>
  <si>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</si>
  <si>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</si>
  <si>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</si>
  <si>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</si>
  <si>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</si>
  <si>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</si>
  <si>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</si>
  <si>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</si>
  <si>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</si>
  <si>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</si>
  <si>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</si>
  <si>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</si>
  <si>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</si>
  <si>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</si>
  <si>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</si>
  <si>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</si>
  <si>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</si>
  <si>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</si>
  <si>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</si>
  <si>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</si>
  <si>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</si>
  <si>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</si>
  <si>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</si>
  <si>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</si>
  <si>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</si>
  <si>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</si>
  <si>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</si>
  <si>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</si>
  <si>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</si>
  <si>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</si>
  <si>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</si>
  <si>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</si>
  <si>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</si>
  <si>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</si>
  <si>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</si>
  <si>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</si>
  <si>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</si>
  <si>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</si>
  <si>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</si>
  <si>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</si>
  <si>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</si>
  <si>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</si>
  <si>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</si>
  <si>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</si>
  <si>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</si>
  <si>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</si>
  <si>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</si>
  <si>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</si>
  <si>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</si>
  <si>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</si>
  <si>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</si>
  <si>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</si>
  <si>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</si>
  <si>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</si>
  <si>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</si>
  <si>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</si>
  <si>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</si>
  <si>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</si>
  <si>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</si>
  <si>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</si>
  <si>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</si>
  <si>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</si>
  <si>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</si>
  <si>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</si>
  <si>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</si>
  <si>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</si>
  <si>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</si>
  <si>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</si>
  <si>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</si>
  <si>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</si>
  <si>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</si>
  <si>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</si>
  <si>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</si>
  <si>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</si>
  <si>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</si>
  <si>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</si>
  <si>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</si>
  <si>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</si>
  <si>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</si>
  <si>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</si>
  <si>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</si>
  <si>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</si>
  <si>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</si>
  <si>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</si>
  <si>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</si>
  <si>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</si>
  <si>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</si>
  <si>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</si>
  <si>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</si>
  <si>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</si>
  <si>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</si>
  <si>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</si>
  <si>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</si>
  <si>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</si>
  <si>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</si>
  <si>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</si>
  <si>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</si>
  <si>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</si>
  <si>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</si>
  <si>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</si>
  <si>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</si>
  <si>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</si>
  <si>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</si>
  <si>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</si>
  <si>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</si>
  <si>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</si>
  <si>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</si>
  <si>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</si>
  <si>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</si>
  <si>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</si>
  <si>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</si>
  <si>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</si>
  <si>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</si>
  <si>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</si>
  <si>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</si>
  <si>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</si>
  <si>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</si>
  <si>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</si>
  <si>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</si>
  <si>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</si>
  <si>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</si>
  <si>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</si>
  <si>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</si>
  <si>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EM team moved need 30 min</t>
  </si>
  <si>
    <t>PCM-20251118-00002023</t>
  </si>
  <si>
    <t xml:space="preserve">ETA 60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</si>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</sst>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317.07256990741007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0.10317175926320488</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45980.020995833336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45980.020995833336</v>
      </c>
      <c r="H5" s="127"/>
      <c r="I5" s="129" t="str">
        <f>IFERROR(VLOOKUP(D5,DB!A:F,6,0),"")</f>
        <v/>
      </c>
      <c r="J5" s="129" t="str">
        <f>IFERROR(VLOOKUP(D5,DB!A:G,7,0),"")</f>
        <v/>
      </c>
      <c r="K5" s="132"/>
      <c r="L5" s="133" t="str">
        <f>IFERROR(VLOOKUP(D5,DB!A:I,9,0),"")</f>
        <v/>
      </c>
    </row>
    <row r="6" spans="1:15" ht="15" customHeight="1">
      <c r="A6" s="128"/>
      <c r="B6" s="129" t="str">
        <f>IFERROR(VLOOKUP(D11,DB!A:K,11,0),"")</f>
        <v/>
      </c>
      <c r="C6" s="129"/>
      <c r="D6" s="129"/>
      <c r="E6" s="130"/>
      <c r="F6" s="127"/>
      <c r="G6" s="131">
        <f ca="1">IFERROR(NOW()-F6,"")</f>
        <v>45980.020995833336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45980.020995833336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45980.020995833336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45980.020995833336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45980.020995833336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45980.020995833336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45980.020995833336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45980.020995833336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45980.020995833336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45980.020995833336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45980.020995833336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45980.020995833336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45980.020995833336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45980.020995833336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45980.020995833336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45980.020995833336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45980.020995833336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45980.020995833336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45980.020995833336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45980.020995833336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45980.020995833336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45980.020995833336</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45980.020995833336</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45980.020995833336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45980.020995833336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45980.020995833336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45980.020995833336</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45980.020995833336</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45980.020995833336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45980.020995833336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45980.020995833336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45980.020995833336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45980.020995833336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45980.020995833336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45980.020995833336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45980.020995833336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45980.020995833336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45980.020995833336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45980.020995833336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45980.020995833336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45980.020995833336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45980.020995833336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45980.020995833336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45980.020995833336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45980.020995833336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45980.020995833336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45980.020995833336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45980.020995833336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45980.020995833336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45980.020995833336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45980.020995833336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45980.020995833336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45980.020995833336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45980.020995833336</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155.02115787037474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45980.020995833336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45980.020995833336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45980.020995833336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45980.020995833336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45980.020995833336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45980.020995833336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45980.020995833336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45980.020995833336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45980.020995833336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45980.020995833336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45980.020995833336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45980.020995833336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45980.020995833336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45980.020995833336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45980.020995833336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45980.020995833336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45980.020995833336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45980.020995833336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45980.020995833336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45980.020995833336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45980.020995833336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45980.020995833336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45980.020995833336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45980.020995833336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45980.020995833336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45980.020995833336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45980.020995833336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45980.020995833336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45980.020995833336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45980.020995833336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45980.020995833336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45980.020995833336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45980.020995833336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45980.020995833336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45980.020995833336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45980.020995833336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45980.020995833336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45980.020995833336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45980.020995833336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45980.020995833336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45980.020995833336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45980.020995833336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45980.020995833336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45980.020995833336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45980.020995833336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45980.020995833336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45980.020995833336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45980.020995833336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45980.020995833336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45980.020995833336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45980.020995833336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45980.020995833336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45980.020995833336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45980.020995833336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45980.020995833336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45980.020995833336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45980.020995833336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45980.020995833336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45980.020995833336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45980.020995833336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45980.020995833336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45980.020995833336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45980.020995833336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45980.020995833336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45980.020995833336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45980.020995833336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45980.020995833336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45980.020995833336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45980.020995833336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45980.020995833336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45980.020995833336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45980.020995833336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45980.020995833336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45980.020995833336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45980.020995833336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45980.020995833336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45980.020995833336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45980.020995833336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45980.020995833336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45980.020995833336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45980.020995833336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45980.020995833336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45980.020995833336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45980.020995833336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45980.020995833336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45980.020995833336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45980.020995833336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45980.020995833336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45980.020995833336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45980.020995833336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45980.020995833336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45980.020995833336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45980.020995833336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45980.020995833336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45980.020995833336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45980.020995833336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45980.020995833336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45980.020995833336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45980.020995833336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45980.020995833336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45980.020995833336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45980.020995833336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45980.020995833336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45980.020995833336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45980.020995833336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45980.020995833336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45980.020995833336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45980.020995833336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45980.020995833336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45980.020995833336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45980.020995833336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45980.020995833336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45980.020995833336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45980.020995833336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45980.020995833336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45980.020995833336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45980.020995833336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45980.020995833336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45980.020995833336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45980.020995833336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45980.020995833336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45980.020995833336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45980.020995833336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45980.020995833336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45980.020995833336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45980.020995833336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45980.020995833336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45980.020995833336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45980.020995833336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45980.020995833336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45980.020995833336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45980.020995833336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45980.020995833336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45980.020995833336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45980.020995833336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45980.020995833336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45980.020995833336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45980.020995833336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45980.020995833336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45980.020995833336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45980.020995833336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45980.020995833336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45980.020995833336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45980.020995833336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45980.020995833336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45980.020995833336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45980.020995833336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45980.020995833336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45980.020995833336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45980.020995833336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45980.020995833336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45980.020995833336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45980.020995833336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45980.020995833336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45980.020995833336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45980.020995833336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45980.020995833336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45980.020995833336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45980.020995833336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45980.020995833336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45980.020995833336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45980.020995833336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45980.020995833336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45980.020995833336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45980.020995833336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45980.020995833336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45980.020995833336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45980.020995833336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45980.020995833336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45980.020995833336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45980.020995833336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45980.020995833336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45980.020995833336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45980.020995833336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45980.020995833336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45980.020995833336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45980.020995833336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45980.020995833336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45980.020995833336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45980.020995833336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45980.020995833336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45980.020995833336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45980.020995833336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45980.020995833336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45980.020995833336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45980.020995833336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45980.020995833336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45980.020995833336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45980.020995833336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45980.020995833336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45980.020995833336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45980.020995833336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45980.020995833336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45980.020995833336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45980.020995833336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45980.020995833336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45980.020995833336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45980.020995833336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45980.020995833336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45980.020995833336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45980.020995833336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45980.020995833336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45980.020995833336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45980.020995833336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45980.020995833336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45980.020995833336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45980.020995833336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45980.020995833336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45980.020995833336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45980.020995833336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45980.020995833336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45980.020995833336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45980.020995833336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45980.020995833336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45980.020995833336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45980.020995833336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45980.020995833336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45980.020995833336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45980.020995833336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45980.020995833336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45980.020995833336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45980.020995833336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45980.020995833336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45980.020995833336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45980.020995833336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45980.020995833336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45980.020995833336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45980.020995833336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45980.020995833336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45980.020995833336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45980.020995833336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45980.020995833336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45980.020995833336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45980.020995833336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45980.020995833336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45980.020995833336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45980.020995833336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45980.020995833336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45980.020995833336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45980.020995833336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45980.020995833336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45980.020995833336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45980.020995833336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45980.020995833336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45980.020995833336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45980.020995833336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45980.020995833336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45980.020995833336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45980.020995833336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45980.020995833336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45980.020995833336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45980.020995833336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45980.020995833336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45980.020995833336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45980.020995833336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45980.020995833336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45980.020995833336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45980.020995833336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45980.020995833336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45980.020995833336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45980.020995833336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45980.020995833336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45980.020995833336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45980.020995833336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45980.020995833336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45980.020995833336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45980.020995833336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45980.020995833336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45980.020995833336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45980.020995833336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45980.020995833336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45980.020995833336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45980.020995833336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45980.020995833336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45980.020995833336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45980.020995833336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45980.020995833336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45980.020995833336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45980.020995833336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45980.020995833336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45980.020995833336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45980.020995833336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45980.020995833336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45980.020995833336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45980.020995833336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45980.020995833336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45980.020995833336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45980.020995833336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45980.020995833336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45980.020995833336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45980.020995833336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45980.020995833336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45980.020995833336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45980.020995833336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45980.020995833336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45980.020995833336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45980.020995833336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45980.020995833336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45980.020995833336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45980.020995833336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45980.020995833336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45980.020995833336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45980.020995833336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45980.020995833336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45980.020995833336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45980.020995833336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45980.020995833336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45980.020995833336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45980.020995833336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45980.020995833336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45980.020995833336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45980.020995833336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45980.020995833336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45980.020995833336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45980.020995833336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45980.020995833336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45980.020995833336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45980.020995833336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45980.020995833336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45980.020995833336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45980.020995833336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45980.020995833336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45980.020995833336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45980.020995833336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45980.020995833336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45980.020995833336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45980.020995833336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45980.020995833336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45980.020995833336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45980.020995833336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45980.020995833336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45980.020995833336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45980.020995833336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45980.020995833336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45980.020995833336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45980.020995833336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45980.020995833336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45980.020995833336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45980.020995833336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45980.020995833336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45980.020995833336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45980.020995833336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45980.020995833336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45980.020995833336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45980.020995833336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45980.020995833336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45980.020995833336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45980.020995833336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45980.020995833336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45980.020995833336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45980.020995833336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45980.020995833336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45980.020995833336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45980.020995833336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45980.020995833336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45980.020995833336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45980.020995833336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45980.020995833336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45980.020995833336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45980.020995833336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45980.020995833336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45980.020995833336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45980.020995833336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45980.020995833336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45980.020995833336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45980.020995833336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45980.020995833336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45980.020995833336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45980.020995833336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45980.020995833336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45980.020995833336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45980.020995833336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45980.020995833336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45980.020995833336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45980.020995833336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45980.020995833336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45980.020995833336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45980.020995833336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45980.020995833336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45980.020995833336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45980.020995833336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45980.020995833336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45980.020995833336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45980.020995833336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45980.020995833336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45980.020995833336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45980.020995833336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45980.020995833336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45980.020995833336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45980.020995833336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45980.020995833336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45980.020995833336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45980.020995833336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45980.020995833336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45980.020995833336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45980.020995833336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45980.020995833336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45980.020995833336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45980.020995833336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45980.020995833336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45980.020995833336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45980.020995833336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45980.020995833336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45980.020995833336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45980.020995833336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45980.020995833336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45980.020995833336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45980.020995833336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45980.020995833336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45980.020995833336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45980.020995833336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45980.020995833336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45980.020995833336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45980.020995833336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45980.020995833336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45980.020995833336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45980.020995833336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45980.020995833336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45980.020995833336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45980.020995833336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45980.020995833336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45980.020995833336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45980.020995833336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45980.020995833336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45980.020995833336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45980.020995833336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45980.020995833336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45980.020995833336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45980.020995833336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45980.020995833336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45980.020995833336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45980.020995833336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45980.020995833336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45980.020995833336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45980.020995833336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45980.020995833336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45980.020995833336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45980.020995833336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45980.020995833336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45980.020995833336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45980.020995833336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45980.020995833336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45980.020995833336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45980.020995833336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45980.020995833336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45980.020995833336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45980.020995833336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45980.020995833336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45980.020995833336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45980.020995833336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45980.020995833336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45980.020995833336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45980.020995833336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45980.020995833336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45980.020995833336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45980.020995833336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45980.020995833336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45980.020995833336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45980.020995833336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45980.020995833336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45980.020995833336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45980.020995833336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45980.020995833336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45980.020995833336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45980.020995833336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45980.020995833336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45980.020995833336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45980.020995833336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45980.020995833336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45980.020995833336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45980.020995833336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45980.020995833336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45980.020995833336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45980.020995833336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45980.020995833336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45980.020995833336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45980.020995833336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45980.020995833336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45980.020995833336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45980.020995833336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45980.020995833336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45980.020995833336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45980.020995833336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45980.020995833336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45980.020995833336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45980.020995833336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45980.020995833336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45980.020995833336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45980.020995833336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45980.020995833336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45980.020995833336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45980.020995833336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45980.020995833336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45980.020995833336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45980.020995833336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45980.020995833336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45980.020995833336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45980.020995833336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45980.020995833336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45980.020995833336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45980.020995833336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45980.020995833336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45980.020995833336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45980.020995833336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45980.020995833336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45980.020995833336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45980.020995833336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45980.020995833336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45980.020995833336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45980.020995833336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45980.020995833336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45980.020995833336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45980.020995833336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45980.020995833336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45980.020995833336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45980.020995833336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45980.020995833336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45980.020995833336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45980.020995833336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45980.020995833336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45980.020995833336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45980.020995833336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45980.020995833336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45980.020995833336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45980.020995833336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45980.020995833336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45980.020995833336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45980.020995833336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45980.020995833336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45980.020995833336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45980.020995833336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45980.020995833336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45980.020995833336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45980.020995833336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45980.020995833336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45980.020995833336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45980.020995833336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45980.020995833336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45980.020995833336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45980.020995833336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45980.020995833336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45980.020995833336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45980.020995833336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45980.020995833336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45980.020995833336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45980.020995833336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45980.020995833336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45980.020995833336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45980.020995833336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45980.020995833336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45980.020995833336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45980.020995833336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45980.020995833336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45980.020995833336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45980.020995833336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45980.020995833336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45980.020995833336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45980.020995833336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45980.020995833336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45980.020995833336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45980.020995833336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45980.020995833336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45980.020995833336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45980.020995833336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45980.020995833336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45980.020995833336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45980.020995833336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45980.020995833336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45980.020995833336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45980.020995833336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45980.020995833336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45980.020995833336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45980.020995833336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45980.020995833336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45980.020995833336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45980.020995833336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45980.020995833336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45980.020995833336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45980.020995833336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45980.020995833336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45980.020995833336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45980.020995833336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45980.020995833336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45980.020995833336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45980.020995833336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45980.020995833336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45980.020995833336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45980.020995833336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45980.020995833336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45980.020995833336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45980.020995833336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45980.020995833336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45980.020995833336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45980.020995833336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45980.020995833336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45980.020995833336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45980.020995833336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45980.020995833336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45980.020995833336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45980.020995833336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45980.020995833336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45980.020995833336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45980.020995833336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45980.020995833336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45980.020995833336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45980.020995833336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45980.020995833336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45980.020995833336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45980.020995833336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45980.020995833336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45980.020995833336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45980.020995833336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45980.020995833336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45980.020995833336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45980.020995833336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45980.020995833336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45980.020995833336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45980.020995833336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45980.020995833336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45980.020995833336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45980.020995833336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45980.020995833336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45980.020995833336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45980.020995833336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45980.020995833336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45980.020995833336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45980.020995833336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45980.020995833336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45980.020995833336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45980.020995833336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45980.020995833336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45980.020995833336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45980.020995833336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45980.020995833336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45980.020995833336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45980.020995833336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45980.020995833336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45980.020995833336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45980.020995833336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45980.020995833336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45980.020995833336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45980.020995833336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45980.020995833336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45980.020995833336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45980.020995833336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45980.020995833336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45980.020995833336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45980.020995833336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45980.020995833336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45980.020995833336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45980.020995833336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45980.020995833336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45980.020995833336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45980.020995833336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45980.020995833336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45980.020995833336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45980.020995833336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45980.020995833336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45980.020995833336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45980.020995833336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45980.020995833336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45980.020995833336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45980.020995833336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45980.020995833336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45980.020995833336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45980.020995833336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45980.020995833336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45980.020995833336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45980.020995833336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45980.020995833336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45980.020995833336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45980.020995833336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45980.020995833336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45980.020995833336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45980.020995833336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45980.020995833336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45980.020995833336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45980.020995833336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45980.020995833336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45980.020995833336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45980.020995833336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45980.020995833336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45980.020995833336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45980.020995833336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45980.020995833336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45980.020995833336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45980.020995833336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45980.020995833336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45980.020995833336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45980.020995833336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45980.020995833336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45980.020995833336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45980.020995833336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45980.020995833336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45980.020995833336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45980.020995833336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45980.020995833336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45980.020995833336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45980.020995833336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45980.020995833336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45980.020995833336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45980.020995833336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45980.020995833336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45980.020995833336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45980.020995833336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45980.020995833336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45980.020995833336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45980.020995833336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45980.020995833336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45980.020995833336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45980.020995833336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45980.020995833336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45980.020995833336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45980.020995833336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45980.020995833336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45980.020995833336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45980.020995833336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45980.020995833336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45980.020995833336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45980.020995833336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45980.020995833336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45980.020995833336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45980.020995833336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45980.020995833336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45980.020995833336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45980.020995833336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45980.020995833336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45980.020995833336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45980.020995833336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45980.020995833336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45980.020995833336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45980.020995833336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45980.020995833336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45980.020995833336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45980.020995833336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45980.020995833336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45980.020995833336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45980.020995833336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45980.020995833336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45980.020995833336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45980.020995833336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45980.020995833336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45980.020995833336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45980.020995833336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45980.020995833336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45980.020995833336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45980.020995833336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45980.020995833336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45980.020995833336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45980.020995833336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45980.020995833336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45980.020995833336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45980.020995833336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45980.020995833336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45980.020995833336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45980.020995833336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45980.020995833336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45980.020995833336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45980.020995833336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45980.020995833336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45980.020995833336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45980.020995833336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45980.020995833336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45980.020995833336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45980.020995833336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45980.020995833336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45980.020995833336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45980.020995833336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45980.020995833336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45980.020995833336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45980.020995833336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45980.020995833336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45980.020995833336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45980.020995833336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45980.020995833336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45980.020995833336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45980.020995833336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45980.020995833336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45980.020995833336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45980.020995833336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45980.020995833336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45980.020995833336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45980.020995833336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45980.020995833336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45980.020995833336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45980.020995833336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45980.020995833336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45980.020995833336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45980.020995833336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45980.020995833336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45980.020995833336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45980.020995833336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45980.020995833336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45980.020995833336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45980.020995833336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45980.020995833336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45980.020995833336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45980.020995833336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45980.020995833336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45980.020995833336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45980.020995833336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45980.020995833336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45980.020995833336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45980.020995833336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45980.020995833336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45980.020995833336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45980.020995833336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45980.020995833336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45980.020995833336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45980.020995833336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45980.020995833336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45980.020995833336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45980.020995833336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45980.020995833336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45980.020995833336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45980.020995833336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45980.020995833336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45980.020995833336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45980.020995833336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45980.020995833336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45980.020995833336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45980.020995833336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45980.020995833336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45980.020995833336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45980.020995833336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45980.020995833336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45980.020995833336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45980.020995833336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45980.020995833336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45980.020995833336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45980.020995833336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45980.020995833336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45980.020995833336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45980.020995833336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45980.020995833336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45980.020995833336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45980.020995833336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45980.020995833336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45980.020995833336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45980.020995833336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45980.020995833336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45980.020995833336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45980.020995833336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45980.020995833336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45980.020995833336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45980.020995833336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45980.020995833336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45980.020995833336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45980.020995833336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45980.020995833336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45980.020995833336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45980.020995833336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45980.020995833336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45980.020995833336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45980.020995833336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45980.020995833336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45980.020995833336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45980.020995833336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45980.020995833336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45980.020995833336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45980.020995833336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45980.020995833336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45980.020995833336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45980.020995833336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45980.020995833336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45980.020995833336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45980.020995833336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45980.020995833336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45980.020995833336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45980.020995833336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45980.020995833336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45980.020995833336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45980.020995833336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45980.020995833336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45980.020995833336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45980.020995833336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45980.020995833336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45980.020995833336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45980.020995833336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45980.020995833336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45980.020995833336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45980.020995833336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45980.020995833336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45980.020995833336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45980.020995833336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45980.020995833336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45980.020995833336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45980.020995833336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45980.020995833336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45980.020995833336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45980.020995833336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45980.020995833336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45980.020995833336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45980.020995833336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45980.020995833336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45980.020995833336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45980.020995833336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45980.020995833336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45980.020995833336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45980.020995833336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45980.020995833336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45980.020995833336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45980.020995833336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45980.020995833336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45980.020995833336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45980.020995833336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45980.020995833336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45980.020995833336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45980.020995833336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45980.020995833336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45980.020995833336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45980.020995833336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45980.020995833336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45980.020995833336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45980.020995833336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45980.020995833336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45980.020995833336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45980.020995833336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45980.020995833336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45980.020995833336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45980.020995833336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45980.020995833336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45980.020995833336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45980.020995833336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45980.020995833336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45980.020995833336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45980.020995833336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45980.020995833336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45980.020995833336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45980.020995833336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45980.020995833336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45980.020995833336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45980.020995833336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45980.020995833336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45980.020995833336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45980.020995833336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45980.020995833336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45980.020995833336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45980.020995833336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45980.020995833336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45980.020995833336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45980.020995833336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45980.020995833336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45980.020995833336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45980.020995833336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45980.020995833336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45980.020995833336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45980.020995833336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45980.020995833336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45980.020995833336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45980.020995833336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45980.020995833336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45980.020995833336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45980.020995833336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45980.020995833336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45980.020995833336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45980.020995833336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45980.020995833336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45980.020995833336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45980.020995833336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45980.020995833336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45980.020995833336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45980.020995833336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45980.020995833336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45980.020995833336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45980.020995833336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45980.020995833336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45980.020995833336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45980.020995833336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45980.020995833336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45980.020995833336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45980.020995833336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45980.020995833336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45980.020995833336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45980.020995833336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45980.020995833336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45980.020995833336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45980.020995833336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45980.020995833336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45980.020995833336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45980.020995833336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45980.020995833336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45980.020995833336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45980.020995833336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45980.020995833336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45980.020995833336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45980.020995833336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45980.020995833336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45980.020995833336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45980.020995833336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45980.020995833336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45980.020995833336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45980.020995833336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45980.020995833336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45980.020995833336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45980.020995833336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45980.020995833336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45980.020995833336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45980.020995833336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45980.020995833336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45980.020995833336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45980.020995833336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45980.020995833336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45980.020995833336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45980.020995833336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45980.020995833336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45980.020995833336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45980.020995833336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45980.020995833336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45980.020995833336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45980.020995833336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45980.020995833336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45980.020995833336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45980.020995833336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45980.020995833336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45980.020995833336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45980.020995833336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45980.020995833336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45980.020995833336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45980.020995833336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45980.020995833336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45980.020995833336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45980.020995833336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45980.020995833336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45980.020995833336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45980.020995833336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45980.020995833336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45980.020995833336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45980.020995833336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45980.020995833336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45980.020995833336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45980.020995833336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45980.020995833336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45980.020995833336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45980.020995833336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45980.020995833336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45980.020995833336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45980.020995833336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45980.020995833336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45980.020995833336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45980.020995833336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45980.020995833336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45980.020995833336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45980.020995833336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45980.020995833336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45980.020995833336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45980.020995833336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45980.020995833336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45980.020995833336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45980.020995833336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45980.020995833336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45980.020995833336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45980.020995833336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45980.020995833336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45980.020995833336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45980.020995833336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45980.020995833336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45980.020995833336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45980.020995833336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45980.020995833336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45980.020995833336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45980.020995833336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45980.020995833336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45980.020995833336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45980.020995833336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45980.020995833336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45980.020995833336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45980.020995833336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45980.020995833336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45980.020995833336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45980.020995833336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45980.020995833336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45980.020995833336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45980.020995833336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45980.020995833336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45980.020995833336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45980.020995833336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45980.020995833336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45980.020995833336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45980.020995833336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45980.020995833336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45980.020995833336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45980.020995833336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45980.020995833336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45980.020995833336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45980.020995833336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45980.020995833336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45980.020995833336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45980.020995833336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45980.020995833336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45980.020995833336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45980.020995833336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45980.020995833336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45980.020995833336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45980.020995833336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45980.020995833336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45980.020995833336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45980.020995833336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45980.020995833336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45980.020995833336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45980.020995833336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45980.020995833336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45980.020995833336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45980.020995833336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45980.020995833336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45980.020995833336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45980.020995833336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45980.020995833336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45980.020995833336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45980.020995833336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45980.020995833336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45980.020995833336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45980.020995833336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45980.020995833336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45980.020995833336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45980.020995833336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45980.020995833336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45980.020995833336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45980.020995833336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45980.020995833336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45980.020995833336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45980.020995833336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45980.020995833336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45980.020995833336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45980.020995833336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45980.020995833336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45980.020995833336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45980.020995833336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45980.020995833336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45980.020995833336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45980.020995833336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45980.020995833336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45980.020995833336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45980.020995833336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45980.020995833336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45980.020995833336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45980.020995833336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45980.020995833336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45980.020995833336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45980.020995833336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45980.020995833336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45980.020995833336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45980.020995833336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45980.020995833336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45980.020995833336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45980.020995833336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45980.020995833336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45980.020995833336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45980.020995833336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45980.020995833336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45980.020995833336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45980.020995833336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45980.020995833336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45980.020995833336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45980.020995833336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45980.020995833336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45980.020995833336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45980.020995833336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45980.020995833336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45980.020995833336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45980.020995833336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45980.020995833336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45980.020995833336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45980.020995833336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45980.020995833336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45980.020995833336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45980.020995833336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45980.020995833336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45980.020995833336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276.54027824074001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45980.020995833336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45980.020995833336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45980.020995833336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45980.020995833336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45980.020995833336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45980.020995833336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45980.020995833336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45980.020995833336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45980.020995833336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45980.020995833336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45980.020995833336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45980.020995833336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45980.020995833336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45980.020995833336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45980.020995833336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45980.020995833336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45980.020995833336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45980.020995833336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45980.020995833336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45980.020995833336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45980.020995833336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45980.020995833336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45980.020995833336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45980.020995833336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45980.020995833336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45980.020995833336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45980.020995833336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45980.020995833336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45980.020995833336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45980.020995833336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45980.020995833336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45980.020995833336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45980.020995833336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45980.020995833336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45980.020995833336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45980.020995833336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45980.020995833336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45980.020995833336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45980.020995833336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45980.020995833336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45980.020995833336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45980.020995833336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45980.020995833336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45980.020995833336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45980.020995833336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45980.020995833336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45980.020995833336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45980.020995833336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45980.020995833336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45980.020995833336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45980.020995833336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45980.020995833336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45980.020995833336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45980.020995833336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45980.020995833336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45980.020995833336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45980.020995833336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45980.020995833336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45980.020995833336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45980.020995833336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45980.020995833336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45980.020995833336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45980.020995833336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45980.020995833336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45980.020995833336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45980.020995833336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45980.020995833336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45980.020995833336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45980.020995833336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45980.020995833336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45980.020995833336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45980.020995833336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45980.020995833336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45980.020995833336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45980.020995833336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45980.020995833336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45980.020995833336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45980.020995833336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45980.020995833336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45980.020995833336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45980.020995833336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45980.020995833336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45980.020995833336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45980.020995833336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45980.020995833336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45980.020995833336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45980.020995833336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45980.020995833336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45980.020995833336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45980.020995833336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45980.020995833336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45980.020995833336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45980.020995833336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45980.020995833336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45980.020995833336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45980.020995833336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45980.020995833336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45980.020995833336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45980.020995833336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45980.020995833336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45980.020995833336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45980.020995833336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45980.020995833336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45980.020995833336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45980.020995833336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45980.020995833336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45980.020995833336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45980.020995833336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45980.020995833336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45980.020995833336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45980.020995833336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45980.020995833336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45980.020995833336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45980.020995833336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45980.020995833336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45980.020995833336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45980.020995833336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45980.020995833336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45980.020995833336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45980.020995833336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45980.020995833336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45980.020995833336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45980.020995833336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45980.020995833336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45980.020995833336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45980.020995833336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45980.020995833336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45980.020995833336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45980.020995833336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45980.020995833336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45980.020995833336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45980.020995833336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45980.020995833336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45980.020995833336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45980.020995833336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45980.020995833336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45980.020995833336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45980.020995833336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45980.020995833336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45980.020995833336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45980.020995833336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45980.020995833336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45980.020995833336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45980.020995833336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45980.020995833336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45980.020995833336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45980.020995833336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45980.020995833336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45980.020995833336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45980.020995833336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45980.020995833336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45980.020995833336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45980.020995833336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45980.020995833336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45980.020995833336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45980.020995833336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45980.020995833336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45980.020995833336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45980.020995833336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45980.020995833336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45980.020995833336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45980.020995833336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45980.020995833336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45980.020995833336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45980.020995833336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45980.020995833336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45980.020995833336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45980.020995833336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45980.020995833336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45980.020995833336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45980.020995833336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45980.020995833336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45980.020995833336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45980.020995833336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45980.020995833336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45980.020995833336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45980.020995833336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45980.020995833336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45980.020995833336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45980.020995833336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45980.020995833336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45980.020995833336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45980.020995833336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45980.020995833336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45980.020995833336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45980.020995833336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45980.020995833336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45980.020995833336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45980.020995833336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45980.020995833336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45980.020995833336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45980.020995833336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45980.020995833336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45980.020995833336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45980.020995833336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45980.020995833336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45980.020995833336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45980.020995833336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45980.020995833336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45980.020995833336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45980.020995833336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45980.020995833336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45980.020995833336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45980.020995833336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45980.020995833336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45980.020995833336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45980.020995833336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45980.020995833336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45980.020995833336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45980.020995833336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45980.020995833336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45980.020995833336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45980.020995833336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45980.020995833336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45980.020995833336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45980.020995833336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45980.020995833336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45980.020995833336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45980.020995833336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45980.020995833336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45980.020995833336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45980.020995833336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45980.020995833336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45980.020995833336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45980.020995833336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45980.020995833336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45980.020995833336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45980.020995833336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45980.020995833336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45980.020995833336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45980.020995833336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45980.020995833336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45980.020995833336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45980.020995833336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45980.020995833336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45980.020995833336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45980.020995833336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45980.020995833336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45980.020995833336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45980.020995833336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45980.020995833336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45980.020995833336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45980.020995833336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45980.020995833336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45980.020995833336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45980.020995833336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45980.020995833336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45980.020995833336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45980.020995833336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45980.020995833336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45980.020995833336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45980.020995833336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45980.020995833336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45980.020995833336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45980.020995833336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45980.020995833336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45980.020995833336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45980.020995833336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45980.020995833336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45980.020995833336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45980.020995833336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45980.020995833336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45980.020995833336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45980.020995833336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45980.020995833336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45980.020995833336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45980.020995833336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45980.020995833336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45980.020995833336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45980.020995833336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45980.020995833336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45980.020995833336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45980.020995833336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45980.020995833336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45980.020995833336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45980.020995833336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45980.020995833336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45980.020995833336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45980.020995833336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45980.020995833336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45980.020995833336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45980.020995833336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45980.020995833336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45980.020995833336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45980.020995833336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45980.020995833336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45980.020995833336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45980.020995833336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45980.020995833336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45980.020995833336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45980.020995833336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45980.020995833336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45980.020995833336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45980.020995833336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45980.020995833336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45980.020995833336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45980.020995833336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45980.020995833336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45980.020995833336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45980.020995833336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45980.020995833336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45980.020995833336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45980.020995833336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45980.020995833336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45980.020995833336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45980.020995833336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45980.020995833336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45980.020995833336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45980.020995833336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45980.020995833336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45980.020995833336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45980.020995833336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45980.020995833336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45980.020995833336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45980.020995833336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45980.020995833336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45980.020995833336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45980.020995833336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45980.020995833336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45980.020995833336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45980.020995833336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45980.020995833336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45980.020995833336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45980.020995833336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45980.020995833336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45980.020995833336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45980.020995833336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45980.020995833336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45980.020995833336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45980.020995833336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45980.020995833336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45980.020995833336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45980.020995833336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45980.020995833336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45980.020995833336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45980.020995833336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45980.020995833336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45980.020995833336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45980.020995833336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45980.020995833336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45980.020995833336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45980.020995833336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45980.020995833336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45980.020995833336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45980.020995833336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45980.020995833336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45980.020995833336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45980.020995833336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45980.020995833336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45980.020995833336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45980.020995833336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45980.020995833336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45980.020995833336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45980.020995833336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45980.020995833336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45980.020995833336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45980.020995833336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45980.020995833336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45980.020995833336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45980.020995833336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45980.020995833336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45980.020995833336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45980.020995833336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45980.020995833336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45980.020995833336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45980.020995833336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45980.020995833336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45980.020995833336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45980.020995833336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45980.020995833336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45980.020995833336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45980.020995833336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45980.020995833336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45980.020995833336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45980.020995833336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45980.020995833336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45980.020995833336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45980.020995833336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45980.020995833336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45980.020995833336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45980.020995833336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45980.020995833336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45980.020995833336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45980.020995833336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45980.020995833336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45980.020995833336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45980.020995833336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45980.020995833336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45980.020995833336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45980.020995833336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45980.020995833336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45980.020995833336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45980.020995833336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45980.020995833336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45980.020995833336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45980.020995833336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45980.020995833336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45980.020995833336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45980.020995833336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45980.020995833336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45980.020995833336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45980.020995833336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45980.020995833336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45980.020995833336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45980.020995833336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45980.020995833336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45980.020995833336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45980.020995833336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45980.020995833336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45980.020995833336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45980.020995833336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45980.020995833336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45980.020995833336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45980.020995833336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45980.020995833336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45980.020995833336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45980.020995833336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45980.020995833336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45980.020995833336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45980.020995833336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45980.020995833336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45980.020995833336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45980.020995833336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45980.020995833336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45980.020995833336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45980.020995833336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45980.020995833336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45980.020995833336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45980.020995833336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45980.020995833336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45980.020995833336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45980.020995833336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45980.020995833336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45980.020995833336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45980.020995833336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45980.020995833336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45980.020995833336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45980.020995833336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45980.020995833336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45980.020995833336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45980.020995833336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45980.020995833336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45980.020995833336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45980.020995833336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45980.020995833336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45980.020995833336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45980.020995833336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45980.020995833336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45980.020995833336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45980.020995833336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45980.020995833336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45980.020995833336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45980.020995833336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45980.020995833336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45980.020995833336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45980.020995833336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45980.020995833336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45980.020995833336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45980.020995833336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45980.020995833336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45980.020995833336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45980.020995833336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45980.020995833336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45980.020995833336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45980.020995833336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45980.020995833336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45980.020995833336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45980.020995833336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45980.020995833336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45980.020995833336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45980.020995833336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45980.020995833336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45980.020995833336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45980.020995833336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45980.020995833336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45980.020995833336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45980.020995833336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45980.020995833336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45980.020995833336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45980.020995833336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45980.020995833336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45980.020995833336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45980.020995833336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45980.020995833336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45980.020995833336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45980.020995833336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45980.020995833336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45980.020995833336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45980.020995833336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45980.020995833336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45980.020995833336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45980.020995833336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45980.020995833336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45980.020995833336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45980.020995833336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45980.020995833336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45980.020995833336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45980.020995833336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45980.020995833336</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88.18893564814789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53.832118518519565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31.359884722223796</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2.5061925925983815</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14669</v>
      </c>
      <c r="E6" s="109" t="s">
        <v>39102</v>
      </c>
      <c r="F6" s="135">
        <v>45979.995995370373</v>
      </c>
      <c r="G6" s="111">
        <f ca="1">IFERROR(NOW()-F6,"")</f>
        <v>2.5000462963362224E-2</v>
      </c>
      <c r="H6" s="135">
        <v>45979.982870370368</v>
      </c>
      <c r="I6" s="109" t="str">
        <f>IFERROR(VLOOKUP(D6,DB!A:F,6,0),"")</f>
        <v>SCECO</v>
      </c>
      <c r="J6" s="109" t="str">
        <f>IFERROR(VLOOKUP(D6,DB!A:G,7,0),"")</f>
        <v>No BB Design</v>
      </c>
      <c r="K6" s="109" t="s">
        <v>39118</v>
      </c>
      <c r="L6" s="109" t="str">
        <f>IFERROR(VLOOKUP(D6,DB!A:I,9,0),"")</f>
        <v>Latis</v>
      </c>
    </row>
    <row r="7" spans="1:13">
      <c r="A7" s="109"/>
      <c r="B7" s="109" t="str">
        <f>IFERROR(VLOOKUP(D7,DB!A:K,11,0),"")</f>
        <v/>
      </c>
      <c r="C7" s="109"/>
      <c r="D7" s="109"/>
      <c r="E7" s="109"/>
      <c r="F7" s="109"/>
      <c r="G7" s="111">
        <f ca="1">IFERROR(NOW()-F7,"")</f>
        <v>45980.020995833336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45980.020995833336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45980.020995833336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45980.020995833336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45980.020995833336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45980.020995833336</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45980.020995833336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45980.020995833336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45980.020995833336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45980.020995833336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45980.020995833336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45980.020995833336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45980.020995833336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45980.020995833336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45980.020995833336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45980.020995833336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45980.020995833336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45980.020995833336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45980.020995833336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45980.020995833336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45980.020995833336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45980.020995833336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45980.020995833336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45980.020995833336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45980.020995833336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45980.020995833336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45980.020995833336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45980.020995833336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45980.020995833336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45980.020995833336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45980.020995833336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45980.020995833336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45980.020995833336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45980.020995833336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45980.020995833336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45980.020995833336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45980.020995833336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45980.020995833336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45980.020995833336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45980.020995833336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45980.020995833336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45980.020995833336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45980.020995833336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45980.020995833336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45980.020995833336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45980.020995833336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45980.020995833336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45980.020995833336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45980.020995833336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45980.020995833336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45980.020995833336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45980.020995833336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45980.020995833336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45980.020995833336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45980.020995833336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45980.020995833336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45980.020995833336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45980.020995833336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45980.020995833336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45980.020995833336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45980.020995833336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45980.020995833336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45980.020995833336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45980.020995833336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45980.020995833336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45980.020995833336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45980.020995833336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45980.020995833336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45980.020995833336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45980.020995833336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45980.020995833336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45980.020995833336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45980.020995833336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45980.020995833336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45980.020995833336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45980.020995833336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45980.020995833336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45980.020995833336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45980.020995833336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45980.020995833336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45980.020995833336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45980.020995833336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45980.020995833336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45980.020995833336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45980.020995833336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45980.020995833336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45980.020995833336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45980.020995833336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45980.020995833336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45980.020995833336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45980.020995833336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45980.020995833336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45980.020995833336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45980.020995833336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45980.020995833336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45980.020995833336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45980.020995833336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45980.020995833336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45980.020995833336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45980.020995833336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45980.020995833336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45980.020995833336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45980.020995833336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45980.020995833336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45980.020995833336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45980.020995833336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45980.020995833336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45980.020995833336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45980.020995833336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45980.020995833336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45980.020995833336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45980.020995833336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45980.020995833336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45980.020995833336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45980.020995833336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45980.020995833336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45980.020995833336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45980.020995833336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45980.020995833336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45980.020995833336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45980.020995833336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45980.020995833336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45980.020995833336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45980.020995833336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45980.020995833336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45980.020995833336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45980.020995833336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45980.020995833336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45980.020995833336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45980.020995833336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45980.020995833336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45980.020995833336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45980.020995833336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45980.020995833336</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45980.020995833336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45980.020995833336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45980.020995833336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45980.020995833336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45980.020995833336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45980.020995833336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45980.020995833336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45980.020995833336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45980.020995833336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45980.020995833336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45980.020995833336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45980.020995833336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45980.020995833336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45980.020995833336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45980.020995833336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45980.020995833336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45980.020995833336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45980.020995833336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45980.020995833336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45980.020995833336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45980.020995833336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45980.020995833336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45980.020995833336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45980.020995833336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45980.020995833336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45980.020995833336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45980.020995833336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45980.020995833336</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1" t="s">
        <v>33944</v>
      </c>
      <c r="E2" s="109" t="s">
        <v>39021</v>
      </c>
      <c r="F2" s="121">
        <v>45979.972951388889</v>
      </c>
      <c r="G2" s="104">
        <f t="shared" ref="G2:G35" ca="1" si="0">IFERROR(NOW()-F2,"-")</f>
        <v>4.8044444447441492E-2</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3.1840740746702068E-2</v>
      </c>
      <c r="H3" s="121">
        <v>45979.989120370374</v>
      </c>
      <c r="I3" s="119" t="str">
        <f>IFERROR(VLOOKUP(D3,DB!A:F,6,0),"")</f>
        <v>SCECO</v>
      </c>
      <c r="J3" s="119" t="str">
        <f>IFERROR(VLOOKUP(D3,DB!A:G,7,0),"")</f>
        <v>Good</v>
      </c>
      <c r="K3" s="122" t="s">
        <v>39122</v>
      </c>
      <c r="L3" s="123" t="str">
        <f>IFERROR(VLOOKUP(D3,DB!A:I,9,0),"")</f>
        <v>Latis</v>
      </c>
    </row>
    <row r="4" spans="1:16382" ht="31.5" customHeight="1">
      <c r="A4" s="118"/>
      <c r="B4" s="119" t="str">
        <f>IFERROR(VLOOKUP(D4,DB!A:K,11,0),"")</f>
        <v/>
      </c>
      <c r="C4" s="120"/>
      <c r="D4" s="119"/>
      <c r="E4" s="109"/>
      <c r="F4" s="121"/>
      <c r="G4" s="104">
        <f t="shared" ca="1" si="0"/>
        <v>45980.020995833336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45980.020995833336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45980.020995833336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45980.020995833336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45980.020995833336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45980.020995833336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45980.020995833336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45980.020995833336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45980.020995833336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45980.020995833336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45980.020995833336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45980.020995833336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45980.020995833336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45980.020995833336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45980.020995833336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45980.020995833336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45980.020995833336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45980.020995833336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45980.020995833336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45980.020995833336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45980.020995833336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45980.020995833336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45980.020995833336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45980.020995833336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45980.020995833336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45980.020995833336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45980.020995833336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45980.020995833336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45980.020995833336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45980.020995833336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45980.020995833336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45980.020995833336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45980.020995833336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45980.020995833336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45980.020995833336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45980.020995833336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45980.020995833336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45980.020995833336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45980.020995833336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45980.020995833336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45980.020995833336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45980.020995833336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45980.020995833336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45980.020995833336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45980.020995833336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45980.020995833336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45980.020995833336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45980.020995833336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45980.020995833336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45980.020995833336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45980.020995833336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45980.020995833336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45980.020995833336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45980.020995833336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45980.020995833336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45980.020995833336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45980.020995833336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45980.020995833336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45980.020995833336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45980.020995833336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45980.020995833336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45980.020995833336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45980.020995833336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45980.020995833336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45980.020995833336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45980.020995833336</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2025-11-18T21:32:17Z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